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omments2.xml" ContentType="application/vnd.openxmlformats-officedocument.spreadsheetml.comments+xml"/>
  <Override PartName="/xl/threadedComments/threadedComment2.xml" ContentType="application/vnd.ms-excel.threadedcomments+xml"/>
  <Override PartName="/xl/comments3.xml" ContentType="application/vnd.openxmlformats-officedocument.spreadsheetml.comments+xml"/>
  <Override PartName="/xl/threadedComments/threadedComment3.xml" ContentType="application/vnd.ms-excel.threadedcomments+xml"/>
  <Override PartName="/xl/comments4.xml" ContentType="application/vnd.openxmlformats-officedocument.spreadsheetml.comments+xml"/>
  <Override PartName="/xl/threadedComments/threadedComment4.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026"/>
  <workbookPr codeName="ThisWorkbook" defaultThemeVersion="166925"/>
  <mc:AlternateContent xmlns:mc="http://schemas.openxmlformats.org/markup-compatibility/2006">
    <mc:Choice Requires="x15">
      <x15ac:absPath xmlns:x15ac="http://schemas.microsoft.com/office/spreadsheetml/2010/11/ac" url="https://beisgov-my.sharepoint.com/personal/michael_nash_beis_gov_uk/Documents/"/>
    </mc:Choice>
  </mc:AlternateContent>
  <xr:revisionPtr revIDLastSave="4" documentId="8_{3D0BF1D4-4489-4F9C-96B3-DB5C6A729776}" xr6:coauthVersionLast="47" xr6:coauthVersionMax="47" xr10:uidLastSave="{22386FA4-EDCF-4DDE-9334-110DB491BF4F}"/>
  <bookViews>
    <workbookView xWindow="-96" yWindow="-96" windowWidth="19392" windowHeight="10392" tabRatio="921" firstSheet="2" activeTab="3" xr2:uid="{74BF3EC9-BCBB-A447-9F1D-108DC027EA20}"/>
  </bookViews>
  <sheets>
    <sheet name="Source" sheetId="34" state="hidden" r:id="rId1"/>
    <sheet name="Summary" sheetId="33" r:id="rId2"/>
    <sheet name="Introduction" sheetId="32" r:id="rId3"/>
    <sheet name="About" sheetId="30" r:id="rId4"/>
    <sheet name="#2.1" sheetId="1" r:id="rId5"/>
    <sheet name="#2.2" sheetId="2" r:id="rId6"/>
    <sheet name="#2.3" sheetId="3" r:id="rId7"/>
    <sheet name="#2.4" sheetId="4" r:id="rId8"/>
    <sheet name="#2.5" sheetId="5" r:id="rId9"/>
    <sheet name="#2.6" sheetId="6" r:id="rId10"/>
    <sheet name="#3.1" sheetId="7" r:id="rId11"/>
    <sheet name="#3.2" sheetId="8" r:id="rId12"/>
    <sheet name="#3.3" sheetId="9" r:id="rId13"/>
    <sheet name="#4.1" sheetId="10" r:id="rId14"/>
    <sheet name="#4.1 - Reporting entities" sheetId="26" r:id="rId15"/>
    <sheet name="#4.1 - Government" sheetId="27" r:id="rId16"/>
    <sheet name="#4.1 - Company" sheetId="28" r:id="rId17"/>
    <sheet name="#4.2" sheetId="11" r:id="rId18"/>
    <sheet name="#4.3" sheetId="12" r:id="rId19"/>
    <sheet name="#4.4" sheetId="13" r:id="rId20"/>
    <sheet name="#4.5" sheetId="14" r:id="rId21"/>
    <sheet name="#4.6" sheetId="15" r:id="rId22"/>
    <sheet name="#4.7" sheetId="16" r:id="rId23"/>
    <sheet name="#4.8" sheetId="17" r:id="rId24"/>
    <sheet name="#4.9" sheetId="18" r:id="rId25"/>
    <sheet name="#5.1" sheetId="19" r:id="rId26"/>
    <sheet name="#5.2" sheetId="20" r:id="rId27"/>
    <sheet name="#5.3" sheetId="21" r:id="rId28"/>
    <sheet name="#6.1" sheetId="22" r:id="rId29"/>
    <sheet name="#6.2" sheetId="23" r:id="rId30"/>
    <sheet name="#6.3" sheetId="24" r:id="rId31"/>
    <sheet name="#6.4" sheetId="25" r:id="rId32"/>
  </sheets>
  <externalReferences>
    <externalReference r:id="rId33"/>
    <externalReference r:id="rId34"/>
  </externalReferences>
  <definedNames>
    <definedName name="_xlnm._FilterDatabase" localSheetId="1" hidden="1">Summary!$A$1:$F$26</definedName>
    <definedName name="Agency_type">[1]!Government_entity_type[[#All],[&lt; Agency type &gt;]]</definedName>
    <definedName name="Commodities_list">[2]!Table5_Commodities_list[HS Product Description w volume]</definedName>
    <definedName name="Commodity_names">[1]!Table5_Commodities_list[HS Product Description]</definedName>
    <definedName name="Companies_list" localSheetId="16">[1]!Companies[Full company name]</definedName>
    <definedName name="Companies_list" localSheetId="15">[1]!Companies[Full company name]</definedName>
    <definedName name="Companies_list" localSheetId="3">[1]!Companies[Full company name]</definedName>
    <definedName name="Companies_list" localSheetId="2">[1]!Companies[Full company name]</definedName>
    <definedName name="Companies_list">Companies[Full company name]</definedName>
    <definedName name="Countries_list">[1]!Table1_Country_codes_and_currencies[Country or Area name]</definedName>
    <definedName name="Currency_code_list">[2]!Table1_Country_codes_and_currencies[Currency code (ISO-4217)]</definedName>
    <definedName name="dddd">Government_revenues_table[Revenue stream name]</definedName>
    <definedName name="GFS_list">[1]!Table6_GFS_codes_classification[Combined]</definedName>
    <definedName name="gogosx">Government_agencies[Full name of agency]</definedName>
    <definedName name="Government_entities_list" localSheetId="16">[1]!Government_agencies[Full name of agency]</definedName>
    <definedName name="Government_entities_list" localSheetId="15">[1]!Government_agencies[Full name of agency]</definedName>
    <definedName name="Government_entities_list" localSheetId="3">[1]!Government_agencies[Full name of agency]</definedName>
    <definedName name="Government_entities_list" localSheetId="2">[1]!Government_agencies[Full name of agency]</definedName>
    <definedName name="Government_entities_list">Government_agencies[Full name of agency]</definedName>
    <definedName name="over">Government_revenues_table[Revenue value]</definedName>
    <definedName name="_xlnm.Print_Area" localSheetId="7">'#2.4'!$A$1:$J$14</definedName>
    <definedName name="Project_phases_list">[1]!Table12[Project phases]</definedName>
    <definedName name="Projectname" localSheetId="16">[1]!Companies15[Full project name]</definedName>
    <definedName name="Projectname" localSheetId="15">[1]!Companies15[Full project name]</definedName>
    <definedName name="Projectname" localSheetId="3">[1]!Companies15[Full project name]</definedName>
    <definedName name="Projectname" localSheetId="2">[1]!Companies15[Full project name]</definedName>
    <definedName name="Projectname">Companies15[Full project name]</definedName>
    <definedName name="Reporting_options_list">[2]!Table3_Reporting_options[List]</definedName>
    <definedName name="Revenue_stream_list" localSheetId="16">[1]!Government_revenues_table[Revenue stream name]</definedName>
    <definedName name="Revenue_stream_list" localSheetId="3">[1]!Government_revenues_table[Revenue stream name]</definedName>
    <definedName name="Revenue_stream_list" localSheetId="2">[1]!Government_revenues_table[Revenue stream name]</definedName>
    <definedName name="Revenue_stream_list">Government_revenues_table[Revenue stream name]</definedName>
    <definedName name="Sector_list">[1]!Table7_sectors[Sector(s)]</definedName>
    <definedName name="Simple_options_list">[1]!Table2_Simple_options[List]</definedName>
    <definedName name="Total_reconciled" localSheetId="2">[1]!Table10[Revenue value]</definedName>
    <definedName name="Total_reconciled">Table10[Revenue value]</definedName>
    <definedName name="Total_revenues" localSheetId="16">[1]!Government_revenues_table[Revenue value]</definedName>
    <definedName name="Total_revenues" localSheetId="3">[1]!Government_revenues_table[Revenue value]</definedName>
    <definedName name="Total_revenues" localSheetId="2">[1]!Government_revenues_table[Revenue value]</definedName>
    <definedName name="Total_revenues">Government_revenues_table[Revenue value]</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5" i="26" l="1"/>
  <c r="K26" i="26"/>
  <c r="K27" i="26"/>
  <c r="K28" i="26"/>
  <c r="K29" i="26"/>
  <c r="K30" i="26"/>
  <c r="K31" i="26"/>
  <c r="K32" i="26"/>
  <c r="K33" i="26"/>
  <c r="K34" i="26"/>
  <c r="K35" i="26"/>
  <c r="K36" i="26"/>
  <c r="K37" i="26"/>
  <c r="K38" i="26"/>
  <c r="K39" i="26"/>
  <c r="K40" i="26"/>
  <c r="K41" i="26"/>
  <c r="K42" i="26"/>
  <c r="K43" i="26"/>
  <c r="K44" i="26"/>
  <c r="K45" i="26"/>
  <c r="K46" i="26"/>
  <c r="K47" i="26"/>
  <c r="K48" i="26"/>
  <c r="K49" i="26"/>
  <c r="K50" i="26"/>
  <c r="K51" i="26"/>
  <c r="K52" i="26"/>
  <c r="K53" i="26"/>
  <c r="K54" i="26"/>
  <c r="K55" i="26"/>
  <c r="K56" i="26"/>
  <c r="K57" i="26"/>
  <c r="K58" i="26"/>
  <c r="K59" i="26"/>
  <c r="K60" i="26"/>
  <c r="K61" i="26"/>
  <c r="K62" i="26"/>
  <c r="K63" i="26"/>
  <c r="K64" i="26"/>
  <c r="K65" i="26"/>
  <c r="K66" i="26"/>
  <c r="K67" i="26"/>
  <c r="K68" i="26"/>
  <c r="K69" i="26"/>
  <c r="K70" i="26"/>
  <c r="K71" i="26"/>
  <c r="K72" i="26"/>
  <c r="K73" i="26"/>
  <c r="K74" i="26"/>
  <c r="K75" i="26"/>
  <c r="K76" i="26"/>
  <c r="K77" i="26"/>
  <c r="K78" i="26"/>
  <c r="J691" i="28"/>
  <c r="J50" i="27"/>
  <c r="B23" i="28"/>
  <c r="B24" i="28"/>
  <c r="B25" i="28"/>
  <c r="B26" i="28"/>
  <c r="B27" i="28"/>
  <c r="B28" i="28"/>
  <c r="B29" i="28"/>
  <c r="B30" i="28"/>
  <c r="B31" i="28"/>
  <c r="B32" i="28"/>
  <c r="B33" i="28"/>
  <c r="B34" i="28"/>
  <c r="B35" i="28"/>
  <c r="B36" i="28"/>
  <c r="B37" i="28"/>
  <c r="B38" i="28"/>
  <c r="B39" i="28"/>
  <c r="B40" i="28"/>
  <c r="B41" i="28"/>
  <c r="B42" i="28"/>
  <c r="B43" i="28"/>
  <c r="B44" i="28"/>
  <c r="B45" i="28"/>
  <c r="B46" i="28"/>
  <c r="B47" i="28"/>
  <c r="B48" i="28"/>
  <c r="B49" i="28"/>
  <c r="B50" i="28"/>
  <c r="B51" i="28"/>
  <c r="B52" i="28"/>
  <c r="B53" i="28"/>
  <c r="B54" i="28"/>
  <c r="B55" i="28"/>
  <c r="B56" i="28"/>
  <c r="B57" i="28"/>
  <c r="B58" i="28"/>
  <c r="B59" i="28"/>
  <c r="B60" i="28"/>
  <c r="B61" i="28"/>
  <c r="B62" i="28"/>
  <c r="B63" i="28"/>
  <c r="B64" i="28"/>
  <c r="B65" i="28"/>
  <c r="B66" i="28"/>
  <c r="B67" i="28"/>
  <c r="B68" i="28"/>
  <c r="B69" i="28"/>
  <c r="B70" i="28"/>
  <c r="B71" i="28"/>
  <c r="B72" i="28"/>
  <c r="B73" i="28"/>
  <c r="B74" i="28"/>
  <c r="B75" i="28"/>
  <c r="B76" i="28"/>
  <c r="B77" i="28"/>
  <c r="B78" i="28"/>
  <c r="B79" i="28"/>
  <c r="B80" i="28"/>
  <c r="B81" i="28"/>
  <c r="B82" i="28"/>
  <c r="B83" i="28"/>
  <c r="B84" i="28"/>
  <c r="B85" i="28"/>
  <c r="B86" i="28"/>
  <c r="B87" i="28"/>
  <c r="B88" i="28"/>
  <c r="B89" i="28"/>
  <c r="B90" i="28"/>
  <c r="B91" i="28"/>
  <c r="B92" i="28"/>
  <c r="B93" i="28"/>
  <c r="B94" i="28"/>
  <c r="B95" i="28"/>
  <c r="B96" i="28"/>
  <c r="B97" i="28"/>
  <c r="B98" i="28"/>
  <c r="B99" i="28"/>
  <c r="B100" i="28"/>
  <c r="B101" i="28"/>
  <c r="B102" i="28"/>
  <c r="B103" i="28"/>
  <c r="B104" i="28"/>
  <c r="B105" i="28"/>
  <c r="B106" i="28"/>
  <c r="B107" i="28"/>
  <c r="B108" i="28"/>
  <c r="B109" i="28"/>
  <c r="B110" i="28"/>
  <c r="B111" i="28"/>
  <c r="B112" i="28"/>
  <c r="B113" i="28"/>
  <c r="B114" i="28"/>
  <c r="B115" i="28"/>
  <c r="B116" i="28"/>
  <c r="B117" i="28"/>
  <c r="B118" i="28"/>
  <c r="B119" i="28"/>
  <c r="B120" i="28"/>
  <c r="B121" i="28"/>
  <c r="B122" i="28"/>
  <c r="B123" i="28"/>
  <c r="B124" i="28"/>
  <c r="B125" i="28"/>
  <c r="B126" i="28"/>
  <c r="B127" i="28"/>
  <c r="B128" i="28"/>
  <c r="B129" i="28"/>
  <c r="B130" i="28"/>
  <c r="B131" i="28"/>
  <c r="B132" i="28"/>
  <c r="B133" i="28"/>
  <c r="B134" i="28"/>
  <c r="B135" i="28"/>
  <c r="B136" i="28"/>
  <c r="B137" i="28"/>
  <c r="B138" i="28"/>
  <c r="B139" i="28"/>
  <c r="B140" i="28"/>
  <c r="B141" i="28"/>
  <c r="B142" i="28"/>
  <c r="B143" i="28"/>
  <c r="B144" i="28"/>
  <c r="B145" i="28"/>
  <c r="B146" i="28"/>
  <c r="B147" i="28"/>
  <c r="B148" i="28"/>
  <c r="B149" i="28"/>
  <c r="B150" i="28"/>
  <c r="B151" i="28"/>
  <c r="B152" i="28"/>
  <c r="B153" i="28"/>
  <c r="B154" i="28"/>
  <c r="B155" i="28"/>
  <c r="B156" i="28"/>
  <c r="B157" i="28"/>
  <c r="B158" i="28"/>
  <c r="B159" i="28"/>
  <c r="B160" i="28"/>
  <c r="B161" i="28"/>
  <c r="B162" i="28"/>
  <c r="B163" i="28"/>
  <c r="B164" i="28"/>
  <c r="B165" i="28"/>
  <c r="B166" i="28"/>
  <c r="B167" i="28"/>
  <c r="B168" i="28"/>
  <c r="B169" i="28"/>
  <c r="B170" i="28"/>
  <c r="B171" i="28"/>
  <c r="B172" i="28"/>
  <c r="B173" i="28"/>
  <c r="B174" i="28"/>
  <c r="B175" i="28"/>
  <c r="B176" i="28"/>
  <c r="B177" i="28"/>
  <c r="B178" i="28"/>
  <c r="B179" i="28"/>
  <c r="B180" i="28"/>
  <c r="B181" i="28"/>
  <c r="B182" i="28"/>
  <c r="B183" i="28"/>
  <c r="B184" i="28"/>
  <c r="B185" i="28"/>
  <c r="B186" i="28"/>
  <c r="B187" i="28"/>
  <c r="B188" i="28"/>
  <c r="B189" i="28"/>
  <c r="B190" i="28"/>
  <c r="B191" i="28"/>
  <c r="B192" i="28"/>
  <c r="B193" i="28"/>
  <c r="B194" i="28"/>
  <c r="B195" i="28"/>
  <c r="B196" i="28"/>
  <c r="B197" i="28"/>
  <c r="B198" i="28"/>
  <c r="B199" i="28"/>
  <c r="B200" i="28"/>
  <c r="B201" i="28"/>
  <c r="B202" i="28"/>
  <c r="B203" i="28"/>
  <c r="B204" i="28"/>
  <c r="B205" i="28"/>
  <c r="B206" i="28"/>
  <c r="B207" i="28"/>
  <c r="B208" i="28"/>
  <c r="B209" i="28"/>
  <c r="B210" i="28"/>
  <c r="B211" i="28"/>
  <c r="B212" i="28"/>
  <c r="B213" i="28"/>
  <c r="B214" i="28"/>
  <c r="B215" i="28"/>
  <c r="B216" i="28"/>
  <c r="B217" i="28"/>
  <c r="B218" i="28"/>
  <c r="B219" i="28"/>
  <c r="B220" i="28"/>
  <c r="B221" i="28"/>
  <c r="B222" i="28"/>
  <c r="B223" i="28"/>
  <c r="B224" i="28"/>
  <c r="B225" i="28"/>
  <c r="B226" i="28"/>
  <c r="B227" i="28"/>
  <c r="B228" i="28"/>
  <c r="B229" i="28"/>
  <c r="B230" i="28"/>
  <c r="B231" i="28"/>
  <c r="B232" i="28"/>
  <c r="B233" i="28"/>
  <c r="B234" i="28"/>
  <c r="B235" i="28"/>
  <c r="B236" i="28"/>
  <c r="B237" i="28"/>
  <c r="B238" i="28"/>
  <c r="B239" i="28"/>
  <c r="B240" i="28"/>
  <c r="B241" i="28"/>
  <c r="B242" i="28"/>
  <c r="B243" i="28"/>
  <c r="B244" i="28"/>
  <c r="B245" i="28"/>
  <c r="B246" i="28"/>
  <c r="B247" i="28"/>
  <c r="B248" i="28"/>
  <c r="B249" i="28"/>
  <c r="B250" i="28"/>
  <c r="B251" i="28"/>
  <c r="B252" i="28"/>
  <c r="B253" i="28"/>
  <c r="B254" i="28"/>
  <c r="B255" i="28"/>
  <c r="B256" i="28"/>
  <c r="B257" i="28"/>
  <c r="B258" i="28"/>
  <c r="B259" i="28"/>
  <c r="B260" i="28"/>
  <c r="B261" i="28"/>
  <c r="B262" i="28"/>
  <c r="B263" i="28"/>
  <c r="B264" i="28"/>
  <c r="B265" i="28"/>
  <c r="B266" i="28"/>
  <c r="B267" i="28"/>
  <c r="B268" i="28"/>
  <c r="B269" i="28"/>
  <c r="B270" i="28"/>
  <c r="B271" i="28"/>
  <c r="B272" i="28"/>
  <c r="B273" i="28"/>
  <c r="B274" i="28"/>
  <c r="B275" i="28"/>
  <c r="B276" i="28"/>
  <c r="B277" i="28"/>
  <c r="B278" i="28"/>
  <c r="B279" i="28"/>
  <c r="B280" i="28"/>
  <c r="B281" i="28"/>
  <c r="B282" i="28"/>
  <c r="B283" i="28"/>
  <c r="B284" i="28"/>
  <c r="B285" i="28"/>
  <c r="B286" i="28"/>
  <c r="B287" i="28"/>
  <c r="B288" i="28"/>
  <c r="B289" i="28"/>
  <c r="B290" i="28"/>
  <c r="B291" i="28"/>
  <c r="B292" i="28"/>
  <c r="B293" i="28"/>
  <c r="B294" i="28"/>
  <c r="B295" i="28"/>
  <c r="B296" i="28"/>
  <c r="B297" i="28"/>
  <c r="B298" i="28"/>
  <c r="B299" i="28"/>
  <c r="B300" i="28"/>
  <c r="B301" i="28"/>
  <c r="B302" i="28"/>
  <c r="B303" i="28"/>
  <c r="B304" i="28"/>
  <c r="B305" i="28"/>
  <c r="B306" i="28"/>
  <c r="B307" i="28"/>
  <c r="B308" i="28"/>
  <c r="B309" i="28"/>
  <c r="B310" i="28"/>
  <c r="B311" i="28"/>
  <c r="B312" i="28"/>
  <c r="B313" i="28"/>
  <c r="B314" i="28"/>
  <c r="B315" i="28"/>
  <c r="B316" i="28"/>
  <c r="B317" i="28"/>
  <c r="B318" i="28"/>
  <c r="B319" i="28"/>
  <c r="B320" i="28"/>
  <c r="B321" i="28"/>
  <c r="B322" i="28"/>
  <c r="B323" i="28"/>
  <c r="B324" i="28"/>
  <c r="B325" i="28"/>
  <c r="B326" i="28"/>
  <c r="B327" i="28"/>
  <c r="B328" i="28"/>
  <c r="B329" i="28"/>
  <c r="B330" i="28"/>
  <c r="B331" i="28"/>
  <c r="B332" i="28"/>
  <c r="B333" i="28"/>
  <c r="B334" i="28"/>
  <c r="B335" i="28"/>
  <c r="B336" i="28"/>
  <c r="B337" i="28"/>
  <c r="B338" i="28"/>
  <c r="B339" i="28"/>
  <c r="B340" i="28"/>
  <c r="B341" i="28"/>
  <c r="B342" i="28"/>
  <c r="B343" i="28"/>
  <c r="B344" i="28"/>
  <c r="B345" i="28"/>
  <c r="B346" i="28"/>
  <c r="B347" i="28"/>
  <c r="B348" i="28"/>
  <c r="B349" i="28"/>
  <c r="B350" i="28"/>
  <c r="B351" i="28"/>
  <c r="B352" i="28"/>
  <c r="B353" i="28"/>
  <c r="B354" i="28"/>
  <c r="B355" i="28"/>
  <c r="B356" i="28"/>
  <c r="B357" i="28"/>
  <c r="B358" i="28"/>
  <c r="B359" i="28"/>
  <c r="B360" i="28"/>
  <c r="B361" i="28"/>
  <c r="B362" i="28"/>
  <c r="B363" i="28"/>
  <c r="B364" i="28"/>
  <c r="B365" i="28"/>
  <c r="B366" i="28"/>
  <c r="B367" i="28"/>
  <c r="B368" i="28"/>
  <c r="B369" i="28"/>
  <c r="B370" i="28"/>
  <c r="B371" i="28"/>
  <c r="B372" i="28"/>
  <c r="B373" i="28"/>
  <c r="B374" i="28"/>
  <c r="B375" i="28"/>
  <c r="B376" i="28"/>
  <c r="B377" i="28"/>
  <c r="B378" i="28"/>
  <c r="B379" i="28"/>
  <c r="B380" i="28"/>
  <c r="B381" i="28"/>
  <c r="B382" i="28"/>
  <c r="B383" i="28"/>
  <c r="B384" i="28"/>
  <c r="B385" i="28"/>
  <c r="B386" i="28"/>
  <c r="B387" i="28"/>
  <c r="B388" i="28"/>
  <c r="B389" i="28"/>
  <c r="B390" i="28"/>
  <c r="B391" i="28"/>
  <c r="B392" i="28"/>
  <c r="B393" i="28"/>
  <c r="B394" i="28"/>
  <c r="B395" i="28"/>
  <c r="B396" i="28"/>
  <c r="B397" i="28"/>
  <c r="B398" i="28"/>
  <c r="B399" i="28"/>
  <c r="B400" i="28"/>
  <c r="B401" i="28"/>
  <c r="B402" i="28"/>
  <c r="B403" i="28"/>
  <c r="B404" i="28"/>
  <c r="B405" i="28"/>
  <c r="B406" i="28"/>
  <c r="B407" i="28"/>
  <c r="B408" i="28"/>
  <c r="B409" i="28"/>
  <c r="B410" i="28"/>
  <c r="B411" i="28"/>
  <c r="B412" i="28"/>
  <c r="B413" i="28"/>
  <c r="B414" i="28"/>
  <c r="B415" i="28"/>
  <c r="B416" i="28"/>
  <c r="B417" i="28"/>
  <c r="B418" i="28"/>
  <c r="B419" i="28"/>
  <c r="B420" i="28"/>
  <c r="B421" i="28"/>
  <c r="B422" i="28"/>
  <c r="B423" i="28"/>
  <c r="B424" i="28"/>
  <c r="B425" i="28"/>
  <c r="B426" i="28"/>
  <c r="B427" i="28"/>
  <c r="B428" i="28"/>
  <c r="B429" i="28"/>
  <c r="B430" i="28"/>
  <c r="B431" i="28"/>
  <c r="B432" i="28"/>
  <c r="B433" i="28"/>
  <c r="B434" i="28"/>
  <c r="B435" i="28"/>
  <c r="B436" i="28"/>
  <c r="B437" i="28"/>
  <c r="B438" i="28"/>
  <c r="B439" i="28"/>
  <c r="B440" i="28"/>
  <c r="B441" i="28"/>
  <c r="B442" i="28"/>
  <c r="B443" i="28"/>
  <c r="B444" i="28"/>
  <c r="B445" i="28"/>
  <c r="B446" i="28"/>
  <c r="B447" i="28"/>
  <c r="B448" i="28"/>
  <c r="B449" i="28"/>
  <c r="B450" i="28"/>
  <c r="B451" i="28"/>
  <c r="B452" i="28"/>
  <c r="B453" i="28"/>
  <c r="B454" i="28"/>
  <c r="B455" i="28"/>
  <c r="B456" i="28"/>
  <c r="B457" i="28"/>
  <c r="B458" i="28"/>
  <c r="B459" i="28"/>
  <c r="B460" i="28"/>
  <c r="B461" i="28"/>
  <c r="B462" i="28"/>
  <c r="B463" i="28"/>
  <c r="B464" i="28"/>
  <c r="B465" i="28"/>
  <c r="B466" i="28"/>
  <c r="B467" i="28"/>
  <c r="B468" i="28"/>
  <c r="B469" i="28"/>
  <c r="B470" i="28"/>
  <c r="B471" i="28"/>
  <c r="B472" i="28"/>
  <c r="B473" i="28"/>
  <c r="B474" i="28"/>
  <c r="B475" i="28"/>
  <c r="B476" i="28"/>
  <c r="B477" i="28"/>
  <c r="B478" i="28"/>
  <c r="B479" i="28"/>
  <c r="B480" i="28"/>
  <c r="B481" i="28"/>
  <c r="B482" i="28"/>
  <c r="B483" i="28"/>
  <c r="B484" i="28"/>
  <c r="B485" i="28"/>
  <c r="B486" i="28"/>
  <c r="B487" i="28"/>
  <c r="B488" i="28"/>
  <c r="B489" i="28"/>
  <c r="B490" i="28"/>
  <c r="B491" i="28"/>
  <c r="B492" i="28"/>
  <c r="B493" i="28"/>
  <c r="B494" i="28"/>
  <c r="B495" i="28"/>
  <c r="B496" i="28"/>
  <c r="B497" i="28"/>
  <c r="B498" i="28"/>
  <c r="B499" i="28"/>
  <c r="B500" i="28"/>
  <c r="B501" i="28"/>
  <c r="B502" i="28"/>
  <c r="B503" i="28"/>
  <c r="B504" i="28"/>
  <c r="B505" i="28"/>
  <c r="B506" i="28"/>
  <c r="B507" i="28"/>
  <c r="B508" i="28"/>
  <c r="B509" i="28"/>
  <c r="B510" i="28"/>
  <c r="B511" i="28"/>
  <c r="B512" i="28"/>
  <c r="B513" i="28"/>
  <c r="B514" i="28"/>
  <c r="B515" i="28"/>
  <c r="B516" i="28"/>
  <c r="B517" i="28"/>
  <c r="B518" i="28"/>
  <c r="B519" i="28"/>
  <c r="B520" i="28"/>
  <c r="B521" i="28"/>
  <c r="B522" i="28"/>
  <c r="B523" i="28"/>
  <c r="B524" i="28"/>
  <c r="B525" i="28"/>
  <c r="B526" i="28"/>
  <c r="B527" i="28"/>
  <c r="B528" i="28"/>
  <c r="B529" i="28"/>
  <c r="B530" i="28"/>
  <c r="B531" i="28"/>
  <c r="B532" i="28"/>
  <c r="B533" i="28"/>
  <c r="B534" i="28"/>
  <c r="B535" i="28"/>
  <c r="B536" i="28"/>
  <c r="B537" i="28"/>
  <c r="B538" i="28"/>
  <c r="B539" i="28"/>
  <c r="B540" i="28"/>
  <c r="B541" i="28"/>
  <c r="B542" i="28"/>
  <c r="B543" i="28"/>
  <c r="B544" i="28"/>
  <c r="B545" i="28"/>
  <c r="B546" i="28"/>
  <c r="B547" i="28"/>
  <c r="B548" i="28"/>
  <c r="B549" i="28"/>
  <c r="B550" i="28"/>
  <c r="B551" i="28"/>
  <c r="B552" i="28"/>
  <c r="B553" i="28"/>
  <c r="B554" i="28"/>
  <c r="B555" i="28"/>
  <c r="B556" i="28"/>
  <c r="B557" i="28"/>
  <c r="B558" i="28"/>
  <c r="B559" i="28"/>
  <c r="B560" i="28"/>
  <c r="B561" i="28"/>
  <c r="B562" i="28"/>
  <c r="B563" i="28"/>
  <c r="B564" i="28"/>
  <c r="B565" i="28"/>
  <c r="B566" i="28"/>
  <c r="B567" i="28"/>
  <c r="B568" i="28"/>
  <c r="B569" i="28"/>
  <c r="B570" i="28"/>
  <c r="B571" i="28"/>
  <c r="B572" i="28"/>
  <c r="B573" i="28"/>
  <c r="B574" i="28"/>
  <c r="B575" i="28"/>
  <c r="B576" i="28"/>
  <c r="B577" i="28"/>
  <c r="B578" i="28"/>
  <c r="B579" i="28"/>
  <c r="B580" i="28"/>
  <c r="B581" i="28"/>
  <c r="B582" i="28"/>
  <c r="B583" i="28"/>
  <c r="B584" i="28"/>
  <c r="B585" i="28"/>
  <c r="B586" i="28"/>
  <c r="B587" i="28"/>
  <c r="B588" i="28"/>
  <c r="B589" i="28"/>
  <c r="B590" i="28"/>
  <c r="B591" i="28"/>
  <c r="B592" i="28"/>
  <c r="B593" i="28"/>
  <c r="B594" i="28"/>
  <c r="B595" i="28"/>
  <c r="B596" i="28"/>
  <c r="B597" i="28"/>
  <c r="B598" i="28"/>
  <c r="B599" i="28"/>
  <c r="B600" i="28"/>
  <c r="B601" i="28"/>
  <c r="B602" i="28"/>
  <c r="B603" i="28"/>
  <c r="B604" i="28"/>
  <c r="B605" i="28"/>
  <c r="B606" i="28"/>
  <c r="B607" i="28"/>
  <c r="B608" i="28"/>
  <c r="B609" i="28"/>
  <c r="B610" i="28"/>
  <c r="B611" i="28"/>
  <c r="B612" i="28"/>
  <c r="B613" i="28"/>
  <c r="B614" i="28"/>
  <c r="B615" i="28"/>
  <c r="B616" i="28"/>
  <c r="B617" i="28"/>
  <c r="B618" i="28"/>
  <c r="B619" i="28"/>
  <c r="B620" i="28"/>
  <c r="B621" i="28"/>
  <c r="B622" i="28"/>
  <c r="B623" i="28"/>
  <c r="B624" i="28"/>
  <c r="B625" i="28"/>
  <c r="B626" i="28"/>
  <c r="B627" i="28"/>
  <c r="B628" i="28"/>
  <c r="B629" i="28"/>
  <c r="B630" i="28"/>
  <c r="B631" i="28"/>
  <c r="B632" i="28"/>
  <c r="B633" i="28"/>
  <c r="B634" i="28"/>
  <c r="B635" i="28"/>
  <c r="B636" i="28"/>
  <c r="B637" i="28"/>
  <c r="B638" i="28"/>
  <c r="B639" i="28"/>
  <c r="B640" i="28"/>
  <c r="B641" i="28"/>
  <c r="B642" i="28"/>
  <c r="B643" i="28"/>
  <c r="B644" i="28"/>
  <c r="B645" i="28"/>
  <c r="B646" i="28"/>
  <c r="B647" i="28"/>
  <c r="B648" i="28"/>
  <c r="B649" i="28"/>
  <c r="B650" i="28"/>
  <c r="B651" i="28"/>
  <c r="B652" i="28"/>
  <c r="B653" i="28"/>
  <c r="B654" i="28"/>
  <c r="B655" i="28"/>
  <c r="B656" i="28"/>
  <c r="B657" i="28"/>
  <c r="B658" i="28"/>
  <c r="B659" i="28"/>
  <c r="B660" i="28"/>
  <c r="B661" i="28"/>
  <c r="B662" i="28"/>
  <c r="B663" i="28"/>
  <c r="B664" i="28"/>
  <c r="B665" i="28"/>
  <c r="B666" i="28"/>
  <c r="B667" i="28"/>
  <c r="B668" i="28"/>
  <c r="B669" i="28"/>
  <c r="B670" i="28"/>
  <c r="B671" i="28"/>
  <c r="B672" i="28"/>
  <c r="B673" i="28"/>
  <c r="B674" i="28"/>
  <c r="B675" i="28"/>
  <c r="B676" i="28"/>
  <c r="B677" i="28"/>
  <c r="B678" i="28"/>
  <c r="B679" i="28"/>
  <c r="B680" i="28"/>
  <c r="B681" i="28"/>
  <c r="B682" i="28"/>
  <c r="B683" i="28"/>
  <c r="B684" i="28"/>
  <c r="B685" i="28"/>
  <c r="B686" i="28"/>
  <c r="B687" i="28"/>
  <c r="B688" i="28"/>
  <c r="B689" i="28"/>
  <c r="H693" i="28"/>
  <c r="G15" i="26"/>
  <c r="D7" i="17"/>
  <c r="G33" i="30" l="1"/>
  <c r="J65" i="27"/>
  <c r="G16" i="26"/>
  <c r="G17" i="26"/>
  <c r="G18" i="26"/>
  <c r="F14" i="20" l="1"/>
  <c r="H14" i="20" s="1"/>
  <c r="B15" i="28" l="1"/>
  <c r="B16" i="28"/>
  <c r="B17" i="28"/>
  <c r="B18" i="28"/>
  <c r="B19" i="28"/>
  <c r="B20" i="28"/>
  <c r="B21" i="28"/>
  <c r="B22" i="28"/>
  <c r="J693" i="28"/>
  <c r="J52" i="27"/>
  <c r="E48" i="27"/>
  <c r="D48" i="27"/>
  <c r="C48" i="27"/>
  <c r="B48" i="27"/>
  <c r="E47" i="27"/>
  <c r="D47" i="27"/>
  <c r="C47" i="27"/>
  <c r="B47" i="27"/>
  <c r="E46" i="27"/>
  <c r="D46" i="27"/>
  <c r="C46" i="27"/>
  <c r="B46" i="27"/>
  <c r="E45" i="27"/>
  <c r="D45" i="27"/>
  <c r="C45" i="27"/>
  <c r="B45" i="27"/>
  <c r="E44" i="27"/>
  <c r="D44" i="27"/>
  <c r="C44" i="27"/>
  <c r="B44" i="27"/>
  <c r="E43" i="27"/>
  <c r="D43" i="27"/>
  <c r="C43" i="27"/>
  <c r="B43" i="27"/>
  <c r="E42" i="27"/>
  <c r="D42" i="27"/>
  <c r="C42" i="27"/>
  <c r="B42" i="27"/>
  <c r="E41" i="27"/>
  <c r="D41" i="27"/>
  <c r="C41" i="27"/>
  <c r="B41" i="27"/>
  <c r="E40" i="27"/>
  <c r="D40" i="27"/>
  <c r="C40" i="27"/>
  <c r="B40" i="27"/>
  <c r="E39" i="27"/>
  <c r="D39" i="27"/>
  <c r="C39" i="27"/>
  <c r="B39" i="27"/>
  <c r="E38" i="27"/>
  <c r="D38" i="27"/>
  <c r="C38" i="27"/>
  <c r="B38" i="27"/>
  <c r="E37" i="27"/>
  <c r="D37" i="27"/>
  <c r="C37" i="27"/>
  <c r="B37" i="27"/>
  <c r="E36" i="27"/>
  <c r="D36" i="27"/>
  <c r="C36" i="27"/>
  <c r="B36" i="27"/>
  <c r="E35" i="27"/>
  <c r="D35" i="27"/>
  <c r="C35" i="27"/>
  <c r="B35" i="27"/>
  <c r="E34" i="27"/>
  <c r="D34" i="27"/>
  <c r="C34" i="27"/>
  <c r="B34" i="27"/>
  <c r="E33" i="27"/>
  <c r="D33" i="27"/>
  <c r="C33" i="27"/>
  <c r="B33" i="27"/>
  <c r="E32" i="27"/>
  <c r="D32" i="27"/>
  <c r="C32" i="27"/>
  <c r="B32" i="27"/>
  <c r="E31" i="27"/>
  <c r="D31" i="27"/>
  <c r="C31" i="27"/>
  <c r="B31" i="27"/>
  <c r="E30" i="27"/>
  <c r="D30" i="27"/>
  <c r="C30" i="27"/>
  <c r="B30" i="27"/>
  <c r="E29" i="27"/>
  <c r="D29" i="27"/>
  <c r="C29" i="27"/>
  <c r="B29" i="27"/>
  <c r="E28" i="27"/>
  <c r="D28" i="27"/>
  <c r="C28" i="27"/>
  <c r="B28" i="27"/>
  <c r="E27" i="27"/>
  <c r="D27" i="27"/>
  <c r="C27" i="27"/>
  <c r="B27" i="27"/>
  <c r="E26" i="27"/>
  <c r="D26" i="27"/>
  <c r="C26" i="27"/>
  <c r="B26" i="27"/>
  <c r="E25" i="27"/>
  <c r="D25" i="27"/>
  <c r="C25" i="27"/>
  <c r="B25" i="27"/>
  <c r="E24" i="27"/>
  <c r="D24" i="27"/>
  <c r="C24" i="27"/>
  <c r="B24" i="27"/>
  <c r="E23" i="27"/>
  <c r="D23" i="27"/>
  <c r="C23" i="27"/>
  <c r="B23" i="27"/>
  <c r="E22" i="27"/>
  <c r="D22" i="27"/>
  <c r="C22" i="27"/>
  <c r="B22" i="27"/>
  <c r="N4" i="27"/>
  <c r="F21" i="24"/>
  <c r="H21" i="24" s="1"/>
  <c r="F15" i="23"/>
  <c r="H15" i="23" s="1"/>
  <c r="F9" i="23"/>
  <c r="H9" i="23" s="1"/>
  <c r="F19" i="22"/>
  <c r="F14" i="22"/>
  <c r="F9" i="22"/>
  <c r="H9" i="22" s="1"/>
  <c r="F14" i="19"/>
  <c r="H14" i="19" s="1"/>
  <c r="F9" i="19"/>
  <c r="H9" i="19" s="1"/>
  <c r="H12" i="18"/>
  <c r="H11" i="18"/>
  <c r="H10" i="18"/>
  <c r="H9" i="18"/>
  <c r="H8" i="18"/>
  <c r="H7" i="18"/>
  <c r="F9" i="17"/>
  <c r="H9" i="17" s="1"/>
  <c r="F8" i="17"/>
  <c r="H8" i="17" s="1"/>
  <c r="F7" i="17"/>
  <c r="H7" i="17" s="1"/>
  <c r="F11" i="16"/>
  <c r="H11" i="16" s="1"/>
  <c r="F10" i="16"/>
  <c r="H10" i="16" s="1"/>
  <c r="F9" i="16"/>
  <c r="H9" i="16" s="1"/>
  <c r="F8" i="16"/>
  <c r="H8" i="16" s="1"/>
  <c r="H7" i="16"/>
  <c r="F9" i="15"/>
  <c r="H9" i="15" s="1"/>
  <c r="F9" i="14"/>
  <c r="H9" i="14" s="1"/>
  <c r="F9" i="13"/>
  <c r="H9" i="13" s="1"/>
  <c r="F9" i="12"/>
  <c r="H9" i="12" s="1"/>
  <c r="F23" i="11"/>
  <c r="H23" i="11" s="1"/>
  <c r="F22" i="11"/>
  <c r="H22" i="11" s="1"/>
  <c r="F10" i="11"/>
  <c r="H10" i="11" s="1"/>
  <c r="F9" i="11"/>
  <c r="H9" i="11" s="1"/>
  <c r="B21" i="11"/>
  <c r="B19" i="11"/>
  <c r="B17" i="11"/>
  <c r="B27" i="9"/>
  <c r="B25" i="9"/>
  <c r="B23" i="9"/>
  <c r="B21" i="9"/>
  <c r="B19" i="9"/>
  <c r="B17" i="9"/>
  <c r="B15" i="9"/>
  <c r="B13" i="9"/>
  <c r="B27" i="8"/>
  <c r="B25" i="8"/>
  <c r="B23" i="8"/>
  <c r="B21" i="8"/>
  <c r="B19" i="8"/>
  <c r="B17" i="8"/>
  <c r="B15" i="8"/>
  <c r="B13" i="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tc={AE703E1E-8CBB-4BFF-A0DF-60AF31B7B380}</author>
  </authors>
  <commentList>
    <comment ref="G33" authorId="0" shapeId="0" xr:uid="{AE703E1E-8CBB-4BFF-A0DF-60AF31B7B380}">
      <text>
        <t>[Threaded comment]
Your version of Excel allows you to read this threaded comment; however, any edits to it will get removed if the file is opened in a newer version of Excel. Learn more: https://go.microsoft.com/fwlink/?linkid=870924
Comment:
    @Alex Gordy does this need to be reflected in RU form?</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tc={BE035691-F724-40B2-90F0-1A97FB8CDC39}</author>
  </authors>
  <commentList>
    <comment ref="D9" authorId="0" shapeId="0" xr:uid="{BE035691-F724-40B2-90F0-1A97FB8CDC39}">
      <text>
        <t>[Threaded comment]
Your version of Excel allows you to read this threaded comment; however, any edits to it will get removed if the file is opened in a newer version of Excel. Learn more: https://go.microsoft.com/fwlink/?linkid=870924
Comment:
    Revenues collected by TCE and CES.</t>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tc={6D9F6C30-7B68-494C-A66F-61040F0324B0}</author>
  </authors>
  <commentList>
    <comment ref="D20" authorId="0" shapeId="0" xr:uid="{6D9F6C30-7B68-494C-A66F-61040F0324B0}">
      <text>
        <t>[Threaded comment]
Your version of Excel allows you to read this threaded comment; however, any edits to it will get removed if the file is opened in a newer version of Excel. Learn more: https://go.microsoft.com/fwlink/?linkid=870924
Comment:
    Aggregates Levy paid during 2019. Some other environmental taxes paid during 2019 are not yet available.</t>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tc={E134C651-70A4-4BF5-905F-8DA9035A8DC8}</author>
    <author>tc={CBE969E4-134F-45C1-A738-4E46C783049E}</author>
    <author>tc={E67A3C55-3015-4551-B0CC-83E34CEC0243}</author>
    <author>tc={B5C8AC5B-7628-4EBE-BC57-A6CBC04E7D09}</author>
    <author>tc={C55222E7-E54C-4BE6-BCE4-7CFFB1983B15}</author>
    <author>tc={F364099B-C05D-481B-92A5-6105D14E1465}</author>
    <author>tc={2BF1BBCF-395C-4608-A641-C7851CDCD6AA}</author>
    <author>tc={EC103C8B-4808-4B97-90AD-9D67C912C972}</author>
    <author>tc={4E0E7A50-9372-46C5-8575-6F1B82E85291}</author>
  </authors>
  <commentList>
    <comment ref="D8" authorId="0" shapeId="0" xr:uid="{E134C651-70A4-4BF5-905F-8DA9035A8DC8}">
      <text>
        <t>[Threaded comment]
Your version of Excel allows you to read this threaded comment; however, any edits to it will get removed if the file is opened in a newer version of Excel. Learn more: https://go.microsoft.com/fwlink/?linkid=870924
Comment:
    Note: Approximately 0.91% of the total UK GDP for 2019
Source: ONS, UK GDP(O) low level aggregates, published 12 February 2021, ONS, GDP at current prices – real-time database (YBHA), published 12 February 2021</t>
      </text>
    </comment>
    <comment ref="D11" authorId="1" shapeId="0" xr:uid="{CBE969E4-134F-45C1-A738-4E46C783049E}">
      <text>
        <t>[Threaded comment]
Your version of Excel allows you to read this threaded comment; however, any edits to it will get removed if the file is opened in a newer version of Excel. Learn more: https://go.microsoft.com/fwlink/?linkid=870924
Comment:
    Note: This includes the total of payment flows (taxes) included in the reconciliation scope as reported by the Government Agencies in "Part 4 - Government Revenues" and the environmental taxes paid by the mining and quarrying companies (including oil &amp; gas) which were not included in the reconciliation of payments (million £ 390)</t>
      </text>
    </comment>
    <comment ref="D12" authorId="2" shapeId="0" xr:uid="{E67A3C55-3015-4551-B0CC-83E34CEC0243}">
      <text>
        <t>[Threaded comment]
Your version of Excel allows you to read this threaded comment; however, any edits to it will get removed if the file is opened in a newer version of Excel. Learn more: https://go.microsoft.com/fwlink/?linkid=870924
Comment:
    Source: Economic and fiscal outlook – November 2020 (National Accounts taxes - Outturn 2019-20 table 3.3)</t>
      </text>
    </comment>
    <comment ref="D13" authorId="3" shapeId="0" xr:uid="{B5C8AC5B-7628-4EBE-BC57-A6CBC04E7D09}">
      <text>
        <t>[Threaded comment]
Your version of Excel allows you to read this threaded comment; however, any edits to it will get removed if the file is opened in a newer version of Excel. Learn more: https://go.microsoft.com/fwlink/?linkid=870924
Comment:
    Note: 
1) The value of gross UK exports of oil &amp; gas is £18 billion. The value of net UK exports of oil &amp; gas is £(6.9) billion.
2) For Mining and Quarryong sector: 
The Office for National Statistics (ONS) publish data on the volume of production and trade of metal ores and non-metallic minerals in its material flows account for the UK while they also report on the value of imports and exports. These data have yet to be verified so they are not included  in the EITI 2019 report to avoid giving a misleading impression of the scale of the sector.</t>
      </text>
    </comment>
    <comment ref="D14" authorId="4" shapeId="0" xr:uid="{C55222E7-E54C-4BE6-BCE4-7CFFB1983B15}">
      <text>
        <t>[Threaded comment]
Your version of Excel allows you to read this threaded comment; however, any edits to it will get removed if the file is opened in a newer version of Excel. Learn more: https://go.microsoft.com/fwlink/?linkid=870924
Comment:
    Source:UK Trade: December 2019, ONS, published on 11 February 2020</t>
      </text>
    </comment>
    <comment ref="D15" authorId="5" shapeId="0" xr:uid="{F364099B-C05D-481B-92A5-6105D14E1465}">
      <text>
        <t>[Threaded comment]
Your version of Excel allows you to read this threaded comment; however, any edits to it will get removed if the file is opened in a newer version of Excel. Learn more: https://go.microsoft.com/fwlink/?linkid=870924
Comment:
    Source: Labour market in the regions of the UK: March 2020</t>
      </text>
    </comment>
    <comment ref="D16" authorId="6" shapeId="0" xr:uid="{2BF1BBCF-395C-4608-A641-C7851CDCD6AA}">
      <text>
        <t>[Threaded comment]
Your version of Excel allows you to read this threaded comment; however, any edits to it will get removed if the file is opened in a newer version of Excel. Learn more: https://go.microsoft.com/fwlink/?linkid=870924
Comment:
    Source: Labour market in the regions of the UK: March 2020</t>
      </text>
    </comment>
    <comment ref="D17" authorId="7" shapeId="0" xr:uid="{EC103C8B-4808-4B97-90AD-9D67C912C972}">
      <text>
        <t>[Threaded comment]
Your version of Excel allows you to read this threaded comment; however, any edits to it will get removed if the file is opened in a newer version of Excel. Learn more: https://go.microsoft.com/fwlink/?linkid=870924
Comment:
    Note: Approximately 0.16% of the total estimates of the total UK workforce jobs directly supported by the UK mining and quarrying sector including oil &amp; gas.
Source: Labour market in the regions of the UK: September 2020</t>
      </text>
    </comment>
    <comment ref="D18" authorId="8" shapeId="0" xr:uid="{4E0E7A50-9372-46C5-8575-6F1B82E85291}">
      <text>
        <t>[Threaded comment]
Your version of Excel allows you to read this threaded comment; however, any edits to it will get removed if the file is opened in a newer version of Excel. Learn more: https://go.microsoft.com/fwlink/?linkid=870924
Comment:
    Source: Labour market in the regions of the UK: September 2020</t>
      </text>
    </comment>
  </commentList>
</comments>
</file>

<file path=xl/sharedStrings.xml><?xml version="1.0" encoding="utf-8"?>
<sst xmlns="http://schemas.openxmlformats.org/spreadsheetml/2006/main" count="14898" uniqueCount="1469">
  <si>
    <t>Completed on:</t>
  </si>
  <si>
    <t xml:space="preserve">Multi-stakeholder group approved on: </t>
  </si>
  <si>
    <t>Transparency template for EITI disclosures</t>
  </si>
  <si>
    <t>Version 1.1 as of 1 January 2021</t>
  </si>
  <si>
    <t>Filling in this Transparency data collection template will help the MSG prepare for Validation and is a requirement of the 2021 EITI Validation procedure.</t>
  </si>
  <si>
    <t>How filling out the Transparency data collection template works:</t>
  </si>
  <si>
    <t>1. Use one excel workbook per fiscal year covered. If the country is reporting on both oil &amp; gas and mining, both can fit into one workbook.</t>
  </si>
  <si>
    <t xml:space="preserve">2. Fill in the entire workbook </t>
  </si>
  <si>
    <t>3. This Transparency sheet should be submitted to the EITI International Secretariat ahead of the commencement of Validation, alongside the data collection templates related to 'Stakeholder engagement' and 'Outcomes and impact'. Send it to your country manager at the International Secretariat.</t>
  </si>
  <si>
    <r>
      <rPr>
        <sz val="12"/>
        <rFont val="Franklin Gothic Book"/>
        <family val="2"/>
      </rPr>
      <t>4. The template will be used as the basis for the country's Validation</t>
    </r>
    <r>
      <rPr>
        <sz val="12"/>
        <color theme="1"/>
        <rFont val="Franklin Gothic Book"/>
        <family val="2"/>
      </rPr>
      <t xml:space="preserve">. </t>
    </r>
    <r>
      <rPr>
        <sz val="12"/>
        <rFont val="Franklin Gothic Book"/>
        <family val="2"/>
      </rPr>
      <t xml:space="preserve">You will receive the file back with questions and comments, to be addressed as part of the Validation process. </t>
    </r>
  </si>
  <si>
    <r>
      <t xml:space="preserve">This template should be </t>
    </r>
    <r>
      <rPr>
        <b/>
        <u/>
        <sz val="12"/>
        <rFont val="Franklin Gothic Book"/>
        <family val="2"/>
      </rPr>
      <t>completed in full and published</t>
    </r>
    <r>
      <rPr>
        <b/>
        <sz val="12"/>
        <rFont val="Franklin Gothic Book"/>
        <family val="2"/>
      </rPr>
      <t xml:space="preserve"> for each fiscal year covered under EITI Reporting.</t>
    </r>
  </si>
  <si>
    <t>The International Secretariat can provide advice and support on request. If you have any questions, please contact your country manager at the EITI International Secretariat.</t>
  </si>
  <si>
    <t>Cells in orange must be completed before submission</t>
  </si>
  <si>
    <t>Cells in light blue are for supplying sources and/or comments</t>
  </si>
  <si>
    <t>White cells require no action</t>
  </si>
  <si>
    <t>Cells in grey are for your information.</t>
  </si>
  <si>
    <r>
      <rPr>
        <b/>
        <i/>
        <u/>
        <sz val="11"/>
        <color theme="1"/>
        <rFont val="Franklin Gothic Book"/>
        <family val="2"/>
      </rPr>
      <t>Terminology:</t>
    </r>
    <r>
      <rPr>
        <b/>
        <i/>
        <sz val="11"/>
        <color theme="1"/>
        <rFont val="Franklin Gothic Book"/>
        <family val="2"/>
      </rPr>
      <t xml:space="preserve"> Disclosure</t>
    </r>
  </si>
  <si>
    <r>
      <rPr>
        <b/>
        <i/>
        <u/>
        <sz val="11"/>
        <color theme="1"/>
        <rFont val="Franklin Gothic Book"/>
        <family val="2"/>
      </rPr>
      <t>Terminology:</t>
    </r>
    <r>
      <rPr>
        <b/>
        <i/>
        <sz val="11"/>
        <color theme="1"/>
        <rFont val="Franklin Gothic Book"/>
        <family val="2"/>
      </rPr>
      <t xml:space="preserve"> Simple options</t>
    </r>
  </si>
  <si>
    <t>Sub requirement sheets</t>
  </si>
  <si>
    <r>
      <rPr>
        <i/>
        <u/>
        <sz val="11"/>
        <color theme="1"/>
        <rFont val="Franklin Gothic Book"/>
        <family val="2"/>
      </rPr>
      <t>Yes, systematically disclosed</t>
    </r>
    <r>
      <rPr>
        <i/>
        <sz val="11"/>
        <color theme="1"/>
        <rFont val="Franklin Gothic Book"/>
        <family val="2"/>
      </rPr>
      <t>: If data is regularly and publicly disclosed by government agencies or companies, and the data is reliable, please select Yes, systematically disclosed</t>
    </r>
  </si>
  <si>
    <r>
      <rPr>
        <i/>
        <u/>
        <sz val="11"/>
        <color theme="1"/>
        <rFont val="Franklin Gothic Book"/>
        <family val="2"/>
      </rPr>
      <t>Yes</t>
    </r>
    <r>
      <rPr>
        <i/>
        <sz val="11"/>
        <color theme="1"/>
        <rFont val="Franklin Gothic Book"/>
        <family val="2"/>
      </rPr>
      <t>: All the aspects of the question are answered/covered.</t>
    </r>
  </si>
  <si>
    <r>
      <rPr>
        <i/>
        <u/>
        <sz val="11"/>
        <color theme="1"/>
        <rFont val="Franklin Gothic Book"/>
        <family val="2"/>
      </rPr>
      <t>Underlying objectives</t>
    </r>
    <r>
      <rPr>
        <i/>
        <sz val="11"/>
        <color theme="1"/>
        <rFont val="Franklin Gothic Book"/>
        <family val="2"/>
      </rPr>
      <t>: The MSG to evaluate if they believe the country is meeting the underlying objective of the requirement</t>
    </r>
  </si>
  <si>
    <r>
      <rPr>
        <i/>
        <u/>
        <sz val="11"/>
        <color theme="1"/>
        <rFont val="Franklin Gothic Book"/>
        <family val="2"/>
      </rPr>
      <t>Yes, through EITI reporting</t>
    </r>
    <r>
      <rPr>
        <i/>
        <sz val="11"/>
        <color theme="1"/>
        <rFont val="Franklin Gothic Book"/>
        <family val="2"/>
      </rPr>
      <t>: If the EITI Report covers certain data gaps in government or corporate disclosures, please select "Yes, in EITI Report".</t>
    </r>
  </si>
  <si>
    <r>
      <t>Partially:</t>
    </r>
    <r>
      <rPr>
        <i/>
        <sz val="11"/>
        <color theme="1"/>
        <rFont val="Franklin Gothic Book"/>
        <family val="2"/>
      </rPr>
      <t>Aspects of the question have been answered/covered.</t>
    </r>
  </si>
  <si>
    <r>
      <t>If a requirement is not applicable</t>
    </r>
    <r>
      <rPr>
        <i/>
        <sz val="11"/>
        <color theme="1"/>
        <rFont val="Franklin Gothic Book"/>
        <family val="2"/>
      </rPr>
      <t xml:space="preserve">, the MSG must include the reference to the document (MSG minutes) where the non-applicablilty is determined. </t>
    </r>
  </si>
  <si>
    <r>
      <rPr>
        <i/>
        <u/>
        <sz val="11"/>
        <color theme="1"/>
        <rFont val="Franklin Gothic Book"/>
        <family val="2"/>
      </rPr>
      <t>Not available</t>
    </r>
    <r>
      <rPr>
        <i/>
        <sz val="11"/>
        <color theme="1"/>
        <rFont val="Franklin Gothic Book"/>
        <family val="2"/>
      </rPr>
      <t>: The data is applicable in the country, but no data or information is available.</t>
    </r>
  </si>
  <si>
    <r>
      <rPr>
        <i/>
        <u/>
        <sz val="11"/>
        <color theme="1"/>
        <rFont val="Franklin Gothic Book"/>
        <family val="2"/>
      </rPr>
      <t>No</t>
    </r>
    <r>
      <rPr>
        <i/>
        <sz val="11"/>
        <color theme="1"/>
        <rFont val="Franklin Gothic Book"/>
        <family val="2"/>
      </rPr>
      <t>: No information is covered.</t>
    </r>
  </si>
  <si>
    <r>
      <t xml:space="preserve">Not applicable: </t>
    </r>
    <r>
      <rPr>
        <i/>
        <sz val="11"/>
        <color theme="1"/>
        <rFont val="Franklin Gothic Book"/>
        <family val="2"/>
      </rPr>
      <t xml:space="preserve">If a requirement is not relevant, please select "Not applicable". Refer to any evidence documented as part of the EITI Report, or through minutes of a multi-stakeholder meeting. </t>
    </r>
  </si>
  <si>
    <r>
      <t>Not applicable</t>
    </r>
    <r>
      <rPr>
        <i/>
        <sz val="11"/>
        <color theme="1"/>
        <rFont val="Franklin Gothic Book"/>
        <family val="2"/>
      </rPr>
      <t>: The question is not relevant for the case, When it is required, please refer to evidence of non-applicability.</t>
    </r>
  </si>
  <si>
    <t>EITI International Secretariat</t>
  </si>
  <si>
    <r>
      <t xml:space="preserve">Phone: </t>
    </r>
    <r>
      <rPr>
        <b/>
        <sz val="11"/>
        <color rgb="FF165B89"/>
        <rFont val="Franklin Gothic Book"/>
        <family val="2"/>
      </rPr>
      <t>+47 222 00 800</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E-mail: </t>
    </r>
    <r>
      <rPr>
        <b/>
        <u/>
        <sz val="11"/>
        <color rgb="FF165B89"/>
        <rFont val="Franklin Gothic Book"/>
        <family val="2"/>
      </rPr>
      <t>secretariat@eiti.org</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Twitter: </t>
    </r>
    <r>
      <rPr>
        <b/>
        <sz val="11"/>
        <color rgb="FF165B89"/>
        <rFont val="Franklin Gothic Book"/>
        <family val="2"/>
      </rPr>
      <t>@EITIorg</t>
    </r>
    <r>
      <rPr>
        <b/>
        <sz val="11"/>
        <color rgb="FF000000"/>
        <rFont val="Franklin Gothic Book"/>
        <family val="2"/>
      </rPr>
      <t xml:space="preserve">  </t>
    </r>
    <r>
      <rPr>
        <b/>
        <sz val="11"/>
        <color rgb="FF000000"/>
        <rFont val="Wingdings"/>
        <charset val="2"/>
      </rPr>
      <t xml:space="preserve"> </t>
    </r>
    <r>
      <rPr>
        <b/>
        <sz val="11"/>
        <color rgb="FF000000"/>
        <rFont val="Franklin Gothic Book"/>
        <family val="2"/>
      </rPr>
      <t xml:space="preserve">   </t>
    </r>
    <r>
      <rPr>
        <b/>
        <u/>
        <sz val="11"/>
        <color rgb="FF165B89"/>
        <rFont val="Franklin Gothic Book"/>
        <family val="2"/>
      </rPr>
      <t>www.eiti.org</t>
    </r>
  </si>
  <si>
    <t>Country or area</t>
  </si>
  <si>
    <r>
      <t xml:space="preserve">Address: </t>
    </r>
    <r>
      <rPr>
        <b/>
        <sz val="11"/>
        <color rgb="FF165B89"/>
        <rFont val="Franklin Gothic Book"/>
        <family val="2"/>
      </rPr>
      <t>Rådhusgata 26, 0151 Oslo, Norway</t>
    </r>
    <r>
      <rPr>
        <b/>
        <sz val="11"/>
        <color rgb="FF000000"/>
        <rFont val="Franklin Gothic Book"/>
        <family val="2"/>
      </rPr>
      <t xml:space="preserve">  </t>
    </r>
  </si>
  <si>
    <r>
      <rPr>
        <b/>
        <sz val="11"/>
        <color rgb="FF000000"/>
        <rFont val="Franklin Gothic Book"/>
        <family val="2"/>
      </rPr>
      <t xml:space="preserve">Part 1 (About) </t>
    </r>
    <r>
      <rPr>
        <sz val="11"/>
        <color rgb="FF000000"/>
        <rFont val="Franklin Gothic Book"/>
        <family val="2"/>
      </rPr>
      <t>covers country and data characteristics.</t>
    </r>
  </si>
  <si>
    <t>How to complete this sheet:</t>
  </si>
  <si>
    <r>
      <t xml:space="preserve">1. Starting from the top, </t>
    </r>
    <r>
      <rPr>
        <b/>
        <i/>
        <sz val="11"/>
        <rFont val="Franklin Gothic Book"/>
        <family val="2"/>
      </rPr>
      <t xml:space="preserve">enter your responses in the grey column. </t>
    </r>
  </si>
  <si>
    <t xml:space="preserve">2. Please respond to each question, until completed. </t>
  </si>
  <si>
    <r>
      <t xml:space="preserve">3. Include any additional information or comments as needed in the </t>
    </r>
    <r>
      <rPr>
        <b/>
        <i/>
        <sz val="11"/>
        <color theme="1"/>
        <rFont val="Franklin Gothic Book"/>
        <family val="2"/>
      </rPr>
      <t xml:space="preserve">Source/Comments" </t>
    </r>
    <r>
      <rPr>
        <i/>
        <sz val="11"/>
        <color theme="1"/>
        <rFont val="Franklin Gothic Book"/>
        <family val="2"/>
      </rPr>
      <t>column.</t>
    </r>
  </si>
  <si>
    <t>If you have any questions, please contact your country manager at the EITI International Secretariat.</t>
  </si>
  <si>
    <t>Cells in orange must be completed</t>
  </si>
  <si>
    <t>Cells in light blue are for voluntary input</t>
  </si>
  <si>
    <t xml:space="preserve">Part 1 - About </t>
  </si>
  <si>
    <t>Description</t>
  </si>
  <si>
    <t>Enter data in this column</t>
  </si>
  <si>
    <t>Source / Comments</t>
  </si>
  <si>
    <t>Country or area name</t>
  </si>
  <si>
    <t>ISO Alpha-3 Code</t>
  </si>
  <si>
    <t>National currency name</t>
  </si>
  <si>
    <t>National currency ISO-4217</t>
  </si>
  <si>
    <t>Fiscal year covered by this data file</t>
  </si>
  <si>
    <t>Start Date</t>
  </si>
  <si>
    <t>End Date</t>
  </si>
  <si>
    <t>Data source</t>
  </si>
  <si>
    <t>Has an EITI Report been prepared by an Independent Administrator?</t>
  </si>
  <si>
    <t>What is the name of the company?</t>
  </si>
  <si>
    <t>Date that the EITI Report was made public</t>
  </si>
  <si>
    <t>URL, EITI Report</t>
  </si>
  <si>
    <t>Does the government systematically disclose EITI data at a single location?</t>
  </si>
  <si>
    <t>Publication date of the EITI data</t>
  </si>
  <si>
    <t>Website link (URL) to EITI data</t>
  </si>
  <si>
    <t>Are there other files of relevance?</t>
  </si>
  <si>
    <t>Yes</t>
  </si>
  <si>
    <t>Date that other file was made public</t>
  </si>
  <si>
    <t>URL</t>
  </si>
  <si>
    <r>
      <t>EITI Requirement 7.2</t>
    </r>
    <r>
      <rPr>
        <b/>
        <sz val="11"/>
        <rFont val="Franklin Gothic Book"/>
        <family val="2"/>
      </rPr>
      <t>: Data accessibility and open data</t>
    </r>
  </si>
  <si>
    <t>Does the government have an open data policy?</t>
  </si>
  <si>
    <t>Data coverage / scope</t>
  </si>
  <si>
    <t>Open data portal / files</t>
  </si>
  <si>
    <t>&lt;URL&gt;</t>
  </si>
  <si>
    <t>Sector coverage</t>
  </si>
  <si>
    <t>Oil</t>
  </si>
  <si>
    <t>Gas</t>
  </si>
  <si>
    <t>Mining (incl. Quarrying)</t>
  </si>
  <si>
    <t>Other, non-upstream sectors</t>
  </si>
  <si>
    <t>If yes, please specify name (insert new rows if multiple)</t>
  </si>
  <si>
    <t>Number of reporting government entities (incl SOEs if recipient)</t>
  </si>
  <si>
    <t>&lt; number &gt;</t>
  </si>
  <si>
    <t>Number of reporting companies (incl SOEs if payer)</t>
  </si>
  <si>
    <r>
      <rPr>
        <i/>
        <sz val="11"/>
        <rFont val="Franklin Gothic Book"/>
        <family val="2"/>
      </rPr>
      <t>Reporting currency (</t>
    </r>
    <r>
      <rPr>
        <i/>
        <sz val="11"/>
        <color theme="10"/>
        <rFont val="Franklin Gothic Book"/>
        <family val="2"/>
      </rPr>
      <t>ISO-4217 currency codes</t>
    </r>
    <r>
      <rPr>
        <i/>
        <sz val="11"/>
        <rFont val="Franklin Gothic Book"/>
        <family val="2"/>
      </rPr>
      <t>)</t>
    </r>
  </si>
  <si>
    <t xml:space="preserve">Exchange rate used: 1 USD = </t>
  </si>
  <si>
    <t>Exchange rate source (URL,…)</t>
  </si>
  <si>
    <r>
      <t>EITI Requirement 4.7</t>
    </r>
    <r>
      <rPr>
        <b/>
        <sz val="11"/>
        <rFont val="Franklin Gothic Book"/>
        <family val="2"/>
      </rPr>
      <t>: Disaggregation</t>
    </r>
  </si>
  <si>
    <t>… by revenue stream</t>
  </si>
  <si>
    <t>… by government agency</t>
  </si>
  <si>
    <t>… by company</t>
  </si>
  <si>
    <t>… by project</t>
  </si>
  <si>
    <t>Contact details: data submission</t>
  </si>
  <si>
    <t>Name and contact information of the person submitting this file</t>
  </si>
  <si>
    <t>Name</t>
  </si>
  <si>
    <t>Organisation</t>
  </si>
  <si>
    <t>Email address</t>
  </si>
  <si>
    <t>Requirement 2.1: Legal framework</t>
  </si>
  <si>
    <t>Objective of Requirement 2.1</t>
  </si>
  <si>
    <t>Progress towards the objective of the requirement, to ensure public understanding of all aspects of the regulatory framework for the extractive industries, including the legal framework, fiscal regime, roles of government entities and reforms.</t>
  </si>
  <si>
    <t>Requirement</t>
  </si>
  <si>
    <t>How is this disclosed?</t>
  </si>
  <si>
    <t>Where is this systematically disclosed?</t>
  </si>
  <si>
    <t>Where is this disclosed in the EITI Report?</t>
  </si>
  <si>
    <t>Gaps or weaknesses in comprehensiveness, data quality, disaggregation and accessibility identified (by MSG, IA, others)</t>
  </si>
  <si>
    <t xml:space="preserve">International Secretariat review and preliminary assessment </t>
  </si>
  <si>
    <t>International Secretariat questions to MSG</t>
  </si>
  <si>
    <t>MSG responses to International Secretariat questions</t>
  </si>
  <si>
    <t xml:space="preserve">International Secretariat final assessment </t>
  </si>
  <si>
    <t>Mining sector</t>
  </si>
  <si>
    <t>Does the government publish information about</t>
  </si>
  <si>
    <t>Laws and regulations?</t>
  </si>
  <si>
    <t>&lt; EITI reporting or systematically disclosed? &gt;</t>
  </si>
  <si>
    <t>EITI Report page reference</t>
  </si>
  <si>
    <t>Overview of government agencies' roles?</t>
  </si>
  <si>
    <t>Mineral and petroleum rights' regime?</t>
  </si>
  <si>
    <t>Fiscal regime?</t>
  </si>
  <si>
    <t>Level of fiscal devolution?</t>
  </si>
  <si>
    <t>Ongoing and planned reforms?</t>
  </si>
  <si>
    <t>Oil and gas sector</t>
  </si>
  <si>
    <t>Requirement 2.2: Contract and license allocations</t>
  </si>
  <si>
    <t>Objective of Requirement 2.2</t>
  </si>
  <si>
    <t>Progress towards the objective of the requirement, to provide a public overview of awards and transfers of oil, gas and mining licenses, the statutory procedures for license awards and transfers and whether tehse procedures are followed in practice. This can allow stakeholders to identify and address possible weaknesses in the license allocation process.</t>
  </si>
  <si>
    <t>Applicability of the Requirement</t>
  </si>
  <si>
    <t>Is Requirement 2.2 applicable in the period under review?</t>
  </si>
  <si>
    <t>Yes / No</t>
  </si>
  <si>
    <t>No. of license awards for the covered year</t>
  </si>
  <si>
    <t>the award process(es)?</t>
  </si>
  <si>
    <t>&lt; EITI Reporting or systematically disclosed? &gt;</t>
  </si>
  <si>
    <t>and the technical and financial criteria used?</t>
  </si>
  <si>
    <t>the existence of any non-trivial deviations from statutory procedures in license awards in the period under review?</t>
  </si>
  <si>
    <t>No. of license transfers for the covered year</t>
  </si>
  <si>
    <t>the number and identity of licenses transferred in the period under review?</t>
  </si>
  <si>
    <t>the transfer process(es)?</t>
  </si>
  <si>
    <t>the existence of any non-trivial deviations from statutory procedures in license transfers in the period under review?</t>
  </si>
  <si>
    <t>bidding rounds/process(es)?</t>
  </si>
  <si>
    <t>MSG comments on efficiency:</t>
  </si>
  <si>
    <t>Requirement 2.3: License registers</t>
  </si>
  <si>
    <t>Objective of Requirement 2.3</t>
  </si>
  <si>
    <t>Progress towards the objective of the requirement, to ensure the public accessibility of comprehensive information on property rights related to extractive deposits and projects.</t>
  </si>
  <si>
    <t>License register for the mining sector</t>
  </si>
  <si>
    <t xml:space="preserve">License-holder name: </t>
  </si>
  <si>
    <t xml:space="preserve">License coordinates: </t>
  </si>
  <si>
    <t xml:space="preserve">License dates of application, award and expiry: </t>
  </si>
  <si>
    <t>Commodity(ies) covered by licenses:</t>
  </si>
  <si>
    <t>Coverage of all active licenses?</t>
  </si>
  <si>
    <t>Coverage of all licenses held by material companies?</t>
  </si>
  <si>
    <t>License register for petroleum sector</t>
  </si>
  <si>
    <t>Requirement 2.4: Contracts</t>
  </si>
  <si>
    <t>Objective of Requirement 2.4</t>
  </si>
  <si>
    <t>Progress towards the objective of the requirement, to ensure the public accessibility of all licenses and contracts underpinning extractive activities (at least from 2021 onwards) as a basis for the public’s understanding of the contractual rights and obligations of companies operating in the country’s extractive industries.</t>
  </si>
  <si>
    <t>Government policy on contract disclosure</t>
  </si>
  <si>
    <t>For contracts executed after 1 January 2021: Are contracts texts  including annexes and amendments  fully disclosed?</t>
  </si>
  <si>
    <t>For licenses executed after 1 January 2021 Are license texts including annexes and amendments  fully disclosed?</t>
  </si>
  <si>
    <t>Contract register for mining sector</t>
  </si>
  <si>
    <t>Contract register for petroleum sector</t>
  </si>
  <si>
    <t>Contract register for other sector(s) - add rows if several</t>
  </si>
  <si>
    <t>&lt; In EITI Report or systematically disclosed? &gt;</t>
  </si>
  <si>
    <t xml:space="preserve">Is there a publicly accessible list of all active exploitation and exploration contracts? </t>
  </si>
  <si>
    <t xml:space="preserve">Are there contracts/licenses executed before 1 January 2021, that are publicly disclosed? </t>
  </si>
  <si>
    <t>Requirement 2.5: Beneficial ownership</t>
  </si>
  <si>
    <t>Objective of Requirement 2.5</t>
  </si>
  <si>
    <t>Progress towards the objective of the requirement, to enable the public to know who ultimately owns and controls the companies operating in the country’s extractive industries, particularly those identified by the MSG as high-risk, to help deter improper practices in the management of extractive resources.</t>
  </si>
  <si>
    <t>Government policy on beneficial ownership</t>
  </si>
  <si>
    <t>Definition of the term beneficial owner</t>
  </si>
  <si>
    <t>Laws, regulations or policies on beneficial ownership</t>
  </si>
  <si>
    <t>Is beneficial ownership data requested?</t>
  </si>
  <si>
    <t>Is beneficial ownership data disclosed?</t>
  </si>
  <si>
    <t>Is beneficial ownership data disclosed by applicants and bidders?</t>
  </si>
  <si>
    <t>MSG assessment of disclosures</t>
  </si>
  <si>
    <t>Quality assurances for data reliability</t>
  </si>
  <si>
    <t>Names of stock exchanges for publicly-listed companies</t>
  </si>
  <si>
    <t>Is information on legal owners disclosed?</t>
  </si>
  <si>
    <t>Company register (legal ownership registry)</t>
  </si>
  <si>
    <t>Beneficial ownership registry</t>
  </si>
  <si>
    <t>Requirement 2.6: State participation</t>
  </si>
  <si>
    <t>Objective of Requirement 2.6</t>
  </si>
  <si>
    <t>Progress towards the objective of the requirement, to ensure an effective mechanism for transparency and accountability for well-governed SOEs and state participation more broadly through a public understanding of whether SOEs’ management is undertaken in accordance with the relevant regulatory framework. This information provides the basis for continuous improvements in the SOE’s contribution to the national economy, whether financially, economically or socially.</t>
  </si>
  <si>
    <t>Is Requirement 2.6 applicable in the period under review?</t>
  </si>
  <si>
    <t>Applicability</t>
  </si>
  <si>
    <t>Does the government report how it participates in the extractive sector?</t>
  </si>
  <si>
    <t>Statutory financial relations</t>
  </si>
  <si>
    <t>Where are the statutory rules regarding SOEs' financial relations with government described?</t>
  </si>
  <si>
    <t>Where are the statutory rules regarding SOEs' entitlements to transfers from government described?</t>
  </si>
  <si>
    <t>Where are the statutory rules regarding SOEs' distribution of profits described?</t>
  </si>
  <si>
    <t>Where are the statutory rules regarding SOEs' ability to retain earnings described?</t>
  </si>
  <si>
    <t>Where are the statutory rules regarding SOEs' reinvestments described?</t>
  </si>
  <si>
    <t>Where are the statutory rules regarding SOEs' third-party financing described?</t>
  </si>
  <si>
    <t>Financial relations in practice</t>
  </si>
  <si>
    <t>References to state-owned enterprises portals or company website(s), for example as stated in the Report (Add rows if several SOEs)</t>
  </si>
  <si>
    <t>References to state-owned enterprises or company Audited Financial Statement (Add rows if several SOEs)</t>
  </si>
  <si>
    <t>State ownership</t>
  </si>
  <si>
    <t>Where is information on state and SOE equity in extractive companies publicly disclosed?</t>
  </si>
  <si>
    <t>Where is information on the terms attached to state and SOE equity in extractive companies publicly disclosed?</t>
  </si>
  <si>
    <t>Where is information on state and SOE participating interests in extractive projects publicly disclosed?</t>
  </si>
  <si>
    <t>Where is information on the terms attached to state and SOE participating interests in extractive projects publicly disclosed?</t>
  </si>
  <si>
    <t>Loans and guarantees</t>
  </si>
  <si>
    <t>Where are loans and loan guarantees from the state to extractive companies and projects disclosed?</t>
  </si>
  <si>
    <t>Where are loans and loan guarantees from SOEs to extractive companies and projects disclosed?</t>
  </si>
  <si>
    <t>Corporate governance</t>
  </si>
  <si>
    <t>Where is corporate governance information on SOEs publicly disclosed?</t>
  </si>
  <si>
    <t>Requirement 3.1: Exploration activities</t>
  </si>
  <si>
    <t>Objective of Requirement 3.1</t>
  </si>
  <si>
    <t>Progress towards the objective of the requirement, to ensure public access to an overview of the extractive sector in the country and its potential, including recent, ongoing and planned significant exploration activities.</t>
  </si>
  <si>
    <t>Overview of the extractive industries</t>
  </si>
  <si>
    <t>Overview of key companies in the extractive industries</t>
  </si>
  <si>
    <t>Overview of significant explocation activities</t>
  </si>
  <si>
    <t>Requirement 3.2: Production data</t>
  </si>
  <si>
    <t>Objective of Requirement 3.2</t>
  </si>
  <si>
    <t>Progress towards the objective of the requirement, to ensure public understanding of extractive commodity(ies) production levels and the valuation of extractive commodity output, as a basis for addressing production-related issues in the extractive industries.</t>
  </si>
  <si>
    <t>Is Requirement 3.2 applicable in the period under review?</t>
  </si>
  <si>
    <t>(Harmonised System Codes)</t>
  </si>
  <si>
    <t>Disclosure of production volumes</t>
  </si>
  <si>
    <t>Disclosure of production values</t>
  </si>
  <si>
    <t>Crude oil (2709), volume</t>
  </si>
  <si>
    <t>Sm3</t>
  </si>
  <si>
    <t>USD</t>
  </si>
  <si>
    <t>Natural gas (2711), volume</t>
  </si>
  <si>
    <t>Sm3 o.e.</t>
  </si>
  <si>
    <t>Gold (7108), volume</t>
  </si>
  <si>
    <t>oz</t>
  </si>
  <si>
    <t>Silver (7106), volume</t>
  </si>
  <si>
    <t>Coal (2701), volume</t>
  </si>
  <si>
    <t>Tonnes</t>
  </si>
  <si>
    <t>Copper (2603), volume</t>
  </si>
  <si>
    <t>Add commodities here, volume</t>
  </si>
  <si>
    <t xml:space="preserve">Requirement 3.3: Export data </t>
  </si>
  <si>
    <t>Objective of Requirement 3.3</t>
  </si>
  <si>
    <t>Progress towards the objective of the requirement, to ensure public understanding of extractive commodity(ies) export levels and the valuation of extractive commodity exports, as a basis for addressing export-related issues in the extractive industries.</t>
  </si>
  <si>
    <t>Is Requirement 3.3 applicable in the period under review?</t>
  </si>
  <si>
    <t>Disclosure of export volumes</t>
  </si>
  <si>
    <t>Disclosure of export values</t>
  </si>
  <si>
    <t>&lt;Select unit&gt;</t>
  </si>
  <si>
    <t>Requirement 4.1: Comprehensive disclosure of taxes and revenues</t>
  </si>
  <si>
    <t>Objective of Requirement 4.1</t>
  </si>
  <si>
    <t>Progress towards the objective of the requirement, to ensure comprehensive disclosures of company payments and government revenues from oil, gas and mining as the basis for a detailed public understanding of the contribution of the extractive industries to government revenues.</t>
  </si>
  <si>
    <t>Does the government fully disclose extractive sector revenues by revenue stream?</t>
  </si>
  <si>
    <t>Are MSG decisions on the materiality threshold for revenue streams publicly available?</t>
  </si>
  <si>
    <t>Are MSG decisions on materiality thresholds for companies publicly available?</t>
  </si>
  <si>
    <t>Are the revenue streams considered material are publicly listed and described?</t>
  </si>
  <si>
    <t>Have the revenue streams listed in Requirement 4.1.c been considered? Where the MSG has agreed to exclude certain revenue streams from the scope of EITI disclosures, are the rationale for their exclusion, and their values, clearly documented?</t>
  </si>
  <si>
    <t>Has the MSG identified the companies making material payments?</t>
  </si>
  <si>
    <t>Have all material companies fully reported all payments in accordance with the materiality definition?</t>
  </si>
  <si>
    <t>Has the MSG identified the government entities receiving material revenues?</t>
  </si>
  <si>
    <t>Have all material government entities fully reported all receipts in accordance with the materiality definition?</t>
  </si>
  <si>
    <t>Has the government fully reported all revenues, including any revenues below the materiality thresholds? Note: for revenues related to revenue streams below the materiality threshold, this information can be provided in aggregate, if accompanied by an explanation of which precise revenue streams are included in the aggregate.</t>
  </si>
  <si>
    <t>Where companies or government entities paying or receiving material revenues have not submitted reporting templates, or have not fully disclosed all the payments and revenues, have public disclosures documented these issues and included an assessment of the impact on the comprehensiveness of the report?</t>
  </si>
  <si>
    <t>Reconciliation coverage</t>
  </si>
  <si>
    <t>Have the companies making material payments to government publicly disclosed their audited financial statements, or the main items (i.e. balance sheet, profit/loss statement, cash flows) where financial statements are not available?</t>
  </si>
  <si>
    <t xml:space="preserve">#4.1 (Reporting entities) covers lists reporting entities (Government agencies, companies and projects) and related information. </t>
  </si>
  <si>
    <r>
      <t>1.Please begin  with the first box (</t>
    </r>
    <r>
      <rPr>
        <b/>
        <i/>
        <sz val="11"/>
        <color theme="1"/>
        <rFont val="Franklin Gothic Book"/>
        <family val="2"/>
      </rPr>
      <t>Reporting government entities list</t>
    </r>
    <r>
      <rPr>
        <i/>
        <sz val="11"/>
        <color theme="1"/>
        <rFont val="Franklin Gothic Book"/>
        <family val="2"/>
      </rPr>
      <t>), with the name of each government reporting agency</t>
    </r>
  </si>
  <si>
    <r>
      <t xml:space="preserve">2.Fill the </t>
    </r>
    <r>
      <rPr>
        <b/>
        <i/>
        <sz val="11"/>
        <color theme="1"/>
        <rFont val="Franklin Gothic Book"/>
        <family val="2"/>
      </rPr>
      <t>Company ID</t>
    </r>
    <r>
      <rPr>
        <i/>
        <sz val="11"/>
        <color theme="1"/>
        <rFont val="Franklin Gothic Book"/>
        <family val="2"/>
      </rPr>
      <t xml:space="preserve"> row. Guidance will be provided in yellow boxes once the cell is highlighted.</t>
    </r>
  </si>
  <si>
    <t>3.Fill the Reporting Companies' list, beginning with first column "Full Company name". Please fill out as directed, completing every column for each row before beginning the next.</t>
  </si>
  <si>
    <r>
      <t xml:space="preserve">4.Fill the </t>
    </r>
    <r>
      <rPr>
        <b/>
        <i/>
        <sz val="11"/>
        <color theme="1"/>
        <rFont val="Franklin Gothic Book"/>
        <family val="2"/>
      </rPr>
      <t xml:space="preserve">Reporting projects' list, </t>
    </r>
    <r>
      <rPr>
        <i/>
        <sz val="11"/>
        <color theme="1"/>
        <rFont val="Franklin Gothic Book"/>
        <family val="2"/>
      </rPr>
      <t>beginning with first column "Full project name"</t>
    </r>
  </si>
  <si>
    <t>#4.1 Reporting entities</t>
  </si>
  <si>
    <t>Please provide a list of all reporting entities, alongside relevant information</t>
  </si>
  <si>
    <t>Reporting government entities list</t>
  </si>
  <si>
    <t>Full name of agency</t>
  </si>
  <si>
    <t>Agency type</t>
  </si>
  <si>
    <t>ID number (if applicable)</t>
  </si>
  <si>
    <t>Submitted reporting templates?</t>
  </si>
  <si>
    <t>Adhered to MSG's quality assurances?</t>
  </si>
  <si>
    <t>Total reported</t>
  </si>
  <si>
    <t>Other</t>
  </si>
  <si>
    <t>Central goverment</t>
  </si>
  <si>
    <t>Reporting companies' list</t>
  </si>
  <si>
    <t>Company ID references</t>
  </si>
  <si>
    <t>Example: Taxpayer Identification Number</t>
  </si>
  <si>
    <t>Full company name</t>
  </si>
  <si>
    <t>Company type</t>
  </si>
  <si>
    <t>Company ID number</t>
  </si>
  <si>
    <t>Sector</t>
  </si>
  <si>
    <t>Commodities (comma-seperated)</t>
  </si>
  <si>
    <t xml:space="preserve">Stock exchange listing or company website </t>
  </si>
  <si>
    <t>Audited financial statement (or balance sheet, cash flows, profit/loss statement if unavailable)</t>
  </si>
  <si>
    <t>Payments to Governments Report</t>
  </si>
  <si>
    <t>Oil &amp; Gas</t>
  </si>
  <si>
    <t>Mining</t>
  </si>
  <si>
    <t>Reporting projects' list</t>
  </si>
  <si>
    <t>Full project name</t>
  </si>
  <si>
    <t>Legal agreement reference number(s): contract, licence, lease, concession, …</t>
  </si>
  <si>
    <t>Affiliated companies, start with Operator</t>
  </si>
  <si>
    <t>Commodities (one commodity/row)</t>
  </si>
  <si>
    <t>Status</t>
  </si>
  <si>
    <t>Production (volume)</t>
  </si>
  <si>
    <t>Unit</t>
  </si>
  <si>
    <t>Production (value)</t>
  </si>
  <si>
    <t>Currency</t>
  </si>
  <si>
    <t>Not applicable</t>
  </si>
  <si>
    <r>
      <t xml:space="preserve">Address: </t>
    </r>
    <r>
      <rPr>
        <b/>
        <sz val="11"/>
        <color rgb="FF165B89"/>
        <rFont val="Franklin Gothic Book"/>
        <family val="2"/>
      </rPr>
      <t>Rådhusgata 26, 0151 Oslo, Norway</t>
    </r>
    <r>
      <rPr>
        <b/>
        <sz val="11"/>
        <color rgb="FF000000"/>
        <rFont val="Franklin Gothic Book"/>
        <family val="2"/>
      </rPr>
      <t xml:space="preserve">   </t>
    </r>
    <r>
      <rPr>
        <b/>
        <sz val="11"/>
        <color rgb="FF000000"/>
        <rFont val="Wingdings"/>
        <charset val="2"/>
      </rPr>
      <t></t>
    </r>
    <r>
      <rPr>
        <b/>
        <sz val="11"/>
        <color rgb="FF000000"/>
        <rFont val="Franklin Gothic Book"/>
        <family val="2"/>
      </rPr>
      <t xml:space="preserve">   P.O. Box: </t>
    </r>
    <r>
      <rPr>
        <b/>
        <sz val="11"/>
        <color rgb="FF165B89"/>
        <rFont val="Franklin Gothic Book"/>
        <family val="2"/>
      </rPr>
      <t>Postboks 340 Sentrum, 0101 Oslo, Norway</t>
    </r>
  </si>
  <si>
    <t>Summary data template</t>
  </si>
  <si>
    <t>#4.1 (Government revenues)  contains comprehensive data on government revenues per revenue stream, according to GFSM classification.</t>
  </si>
  <si>
    <r>
      <t xml:space="preserve">1. Enter the name of all government </t>
    </r>
    <r>
      <rPr>
        <b/>
        <i/>
        <sz val="11"/>
        <color theme="1"/>
        <rFont val="Franklin Gothic Book"/>
        <family val="2"/>
      </rPr>
      <t>Revenue streams</t>
    </r>
    <r>
      <rPr>
        <i/>
        <sz val="11"/>
        <color theme="1"/>
        <rFont val="Franklin Gothic Book"/>
        <family val="2"/>
      </rPr>
      <t xml:space="preserve"> for the extractive sectors, including revenues that fall below agreed materiality thresholds (one row should be used for each individual revenue stream and individual governmant entity)</t>
    </r>
  </si>
  <si>
    <r>
      <t xml:space="preserve">2. Enter the name of the </t>
    </r>
    <r>
      <rPr>
        <b/>
        <i/>
        <sz val="11"/>
        <rFont val="Franklin Gothic Book"/>
        <family val="2"/>
      </rPr>
      <t>receiving Government entity</t>
    </r>
    <r>
      <rPr>
        <i/>
        <sz val="11"/>
        <rFont val="Franklin Gothic Book"/>
        <family val="2"/>
      </rPr>
      <t>.</t>
    </r>
  </si>
  <si>
    <r>
      <t xml:space="preserve">3.Choose the </t>
    </r>
    <r>
      <rPr>
        <b/>
        <i/>
        <sz val="11"/>
        <rFont val="Franklin Gothic Book"/>
        <family val="2"/>
      </rPr>
      <t>Sector</t>
    </r>
    <r>
      <rPr>
        <i/>
        <sz val="11"/>
        <rFont val="Franklin Gothic Book"/>
        <family val="2"/>
      </rPr>
      <t xml:space="preserve"> and the </t>
    </r>
    <r>
      <rPr>
        <b/>
        <i/>
        <sz val="11"/>
        <rFont val="Franklin Gothic Book"/>
        <family val="2"/>
      </rPr>
      <t>GFS Classification</t>
    </r>
    <r>
      <rPr>
        <i/>
        <sz val="11"/>
        <rFont val="Franklin Gothic Book"/>
        <family val="2"/>
      </rPr>
      <t xml:space="preserve"> this revenue applies to. Use the guidance provided in the </t>
    </r>
    <r>
      <rPr>
        <i/>
        <u/>
        <sz val="11"/>
        <rFont val="Franklin Gothic Book"/>
        <family val="2"/>
      </rPr>
      <t>GFS Framework</t>
    </r>
    <r>
      <rPr>
        <b/>
        <i/>
        <u/>
        <sz val="11"/>
        <rFont val="Franklin Gothic Book"/>
        <family val="2"/>
      </rPr>
      <t xml:space="preserve"> </t>
    </r>
    <r>
      <rPr>
        <i/>
        <u/>
        <sz val="11"/>
        <rFont val="Franklin Gothic Book"/>
        <family val="2"/>
      </rPr>
      <t xml:space="preserve">for EITI reporting. </t>
    </r>
    <r>
      <rPr>
        <sz val="11"/>
        <rFont val="Franklin Gothic Book"/>
        <family val="2"/>
      </rPr>
      <t>If a revenue stream cannot be disaggregated by sector, chose "Other".</t>
    </r>
  </si>
  <si>
    <r>
      <t xml:space="preserve">4. In the </t>
    </r>
    <r>
      <rPr>
        <b/>
        <i/>
        <sz val="11"/>
        <rFont val="Franklin Gothic Book"/>
        <family val="2"/>
      </rPr>
      <t xml:space="preserve">Revenue value </t>
    </r>
    <r>
      <rPr>
        <i/>
        <sz val="11"/>
        <rFont val="Franklin Gothic Book"/>
        <family val="2"/>
      </rPr>
      <t>column, enter total figure of each revenue stream as disclosed by government, including revenues that were not reconciled.</t>
    </r>
  </si>
  <si>
    <t xml:space="preserve"> Remember: Governments receipts from companies on behalf of their employees should be excluded (e.g personal income tax PAYE, employee social security contributions, withholding tax) because they are not considered payments from companies to government.</t>
  </si>
  <si>
    <t>5. If there are any payments which are in the EITI Report, but cannot be matched with the GFS categories, please list them in the box below called "Additional information".</t>
  </si>
  <si>
    <t>Total government revenues from extractive sector (using GFS)</t>
  </si>
  <si>
    <t>GFS Framework for EITI Reporting</t>
  </si>
  <si>
    <r>
      <t>EITI Requirement 5.1.b</t>
    </r>
    <r>
      <rPr>
        <i/>
        <sz val="11"/>
        <rFont val="Franklin Gothic Book"/>
        <family val="2"/>
      </rPr>
      <t>: Revenue classification</t>
    </r>
  </si>
  <si>
    <r>
      <t>EITI Requirement 4.1.d</t>
    </r>
    <r>
      <rPr>
        <b/>
        <i/>
        <sz val="11"/>
        <rFont val="Franklin Gothic Book"/>
        <family val="2"/>
      </rPr>
      <t>: Full government disclosure</t>
    </r>
  </si>
  <si>
    <t>GFS Level 1</t>
  </si>
  <si>
    <t>GFS Level 2</t>
  </si>
  <si>
    <t>GFS Level 3</t>
  </si>
  <si>
    <t>GFS Level 4</t>
  </si>
  <si>
    <t>GFS Classification</t>
  </si>
  <si>
    <t>Revenue stream name</t>
  </si>
  <si>
    <t>Government entity</t>
  </si>
  <si>
    <t>Revenue value</t>
  </si>
  <si>
    <t>What is GFS?</t>
  </si>
  <si>
    <t>Extraordinary taxes on income, profits and capital gains (1112E2)</t>
  </si>
  <si>
    <t>GFS, or Government Finance Statistics, is an international framework for categorising revenue streams so they are comparable across countries and time-periods. See full framework example below. The framework used below has been developped by the IMF and EITI International Secretariat.
The letter E in the GFS codes means that these are codes only used for revenues from extractives companies. The digits to the right were specifically designed for extractive sector companies.</t>
  </si>
  <si>
    <t>Licence fees (114521E)</t>
  </si>
  <si>
    <r>
      <rPr>
        <i/>
        <u/>
        <sz val="11"/>
        <rFont val="Franklin Gothic Book"/>
        <family val="2"/>
      </rPr>
      <t>For more guidance, please visit</t>
    </r>
    <r>
      <rPr>
        <u/>
        <sz val="11"/>
        <color theme="10"/>
        <rFont val="Franklin Gothic Book"/>
        <family val="2"/>
      </rPr>
      <t xml:space="preserve"> </t>
    </r>
    <r>
      <rPr>
        <b/>
        <u/>
        <sz val="11"/>
        <color theme="10"/>
        <rFont val="Franklin Gothic Book"/>
        <family val="2"/>
      </rPr>
      <t>https://eiti.org/summary-data-template</t>
    </r>
  </si>
  <si>
    <r>
      <rPr>
        <i/>
        <u/>
        <sz val="11"/>
        <rFont val="Franklin Gothic Book"/>
        <family val="2"/>
      </rPr>
      <t xml:space="preserve">or, </t>
    </r>
    <r>
      <rPr>
        <b/>
        <u/>
        <sz val="11"/>
        <color theme="10"/>
        <rFont val="Franklin Gothic Book"/>
        <family val="2"/>
      </rPr>
      <t>https://www.imf.org/external/np/sta/gfsm/</t>
    </r>
  </si>
  <si>
    <t>Other taxes payable by natural resource companies (116E)</t>
  </si>
  <si>
    <t>Total in USD</t>
  </si>
  <si>
    <t>Additional information</t>
  </si>
  <si>
    <t>Any additional information that is not eligible for inclusion in the table above, please include below as comments.</t>
  </si>
  <si>
    <t>Comment 1</t>
  </si>
  <si>
    <t>Please include comments here. PAYE and withholding taxes are not paid on behalf of companies and should therefore be excluded</t>
  </si>
  <si>
    <t>Comment 2</t>
  </si>
  <si>
    <t>Insert additional rows as needed. E.g., the below table covers the excluded revenues</t>
  </si>
  <si>
    <t>PAYE</t>
  </si>
  <si>
    <t>Revenue authority</t>
  </si>
  <si>
    <t>Withholding tax</t>
  </si>
  <si>
    <t>Total</t>
  </si>
  <si>
    <t>Comment 3</t>
  </si>
  <si>
    <t>Please include comments here.</t>
  </si>
  <si>
    <t>Comment 4</t>
  </si>
  <si>
    <t>Comment 5</t>
  </si>
  <si>
    <r>
      <rPr>
        <b/>
        <sz val="11"/>
        <color rgb="FF000000"/>
        <rFont val="Franklin Gothic Book"/>
        <family val="2"/>
      </rPr>
      <t xml:space="preserve">#4.1 (Company data)  </t>
    </r>
    <r>
      <rPr>
        <sz val="11"/>
        <color rgb="FF000000"/>
        <rFont val="Franklin Gothic Book"/>
        <family val="2"/>
      </rPr>
      <t xml:space="preserve">contains company- and project-level data per revenue stream. </t>
    </r>
  </si>
  <si>
    <t>How to fill this sheet:</t>
  </si>
  <si>
    <r>
      <t>1. Enter</t>
    </r>
    <r>
      <rPr>
        <b/>
        <i/>
        <sz val="11"/>
        <color theme="1"/>
        <rFont val="Franklin Gothic Book"/>
        <family val="2"/>
      </rPr>
      <t xml:space="preserve"> company</t>
    </r>
    <r>
      <rPr>
        <i/>
        <sz val="11"/>
        <color theme="1"/>
        <rFont val="Franklin Gothic Book"/>
        <family val="2"/>
      </rPr>
      <t xml:space="preserve"> name from drop-down menu</t>
    </r>
  </si>
  <si>
    <r>
      <t xml:space="preserve">2. Enter </t>
    </r>
    <r>
      <rPr>
        <b/>
        <i/>
        <sz val="11"/>
        <color theme="1"/>
        <rFont val="Franklin Gothic Book"/>
        <family val="2"/>
      </rPr>
      <t>government collecting entity</t>
    </r>
    <r>
      <rPr>
        <i/>
        <sz val="11"/>
        <color theme="1"/>
        <rFont val="Franklin Gothic Book"/>
        <family val="2"/>
      </rPr>
      <t xml:space="preserve"> and </t>
    </r>
    <r>
      <rPr>
        <b/>
        <i/>
        <sz val="11"/>
        <color theme="1"/>
        <rFont val="Franklin Gothic Book"/>
        <family val="2"/>
      </rPr>
      <t>payment name</t>
    </r>
    <r>
      <rPr>
        <i/>
        <sz val="11"/>
        <color theme="1"/>
        <rFont val="Franklin Gothic Book"/>
        <family val="2"/>
      </rPr>
      <t xml:space="preserve"> from drop-down menu</t>
    </r>
  </si>
  <si>
    <r>
      <t xml:space="preserve">3. Indicate whether the payment stream is (i) </t>
    </r>
    <r>
      <rPr>
        <b/>
        <i/>
        <sz val="11"/>
        <color theme="1"/>
        <rFont val="Franklin Gothic Book"/>
        <family val="2"/>
      </rPr>
      <t>levied on project</t>
    </r>
    <r>
      <rPr>
        <i/>
        <sz val="11"/>
        <color theme="1"/>
        <rFont val="Franklin Gothic Book"/>
        <family val="2"/>
      </rPr>
      <t xml:space="preserve"> and (ii) </t>
    </r>
    <r>
      <rPr>
        <b/>
        <i/>
        <sz val="11"/>
        <color theme="1"/>
        <rFont val="Franklin Gothic Book"/>
        <family val="2"/>
      </rPr>
      <t>reported by project</t>
    </r>
  </si>
  <si>
    <r>
      <t xml:space="preserve">4. Enter project information: </t>
    </r>
    <r>
      <rPr>
        <b/>
        <i/>
        <sz val="11"/>
        <color theme="1"/>
        <rFont val="Franklin Gothic Book"/>
        <family val="2"/>
      </rPr>
      <t>project name</t>
    </r>
    <r>
      <rPr>
        <i/>
        <sz val="11"/>
        <color theme="1"/>
        <rFont val="Franklin Gothic Book"/>
        <family val="2"/>
      </rPr>
      <t xml:space="preserve">, and </t>
    </r>
    <r>
      <rPr>
        <b/>
        <i/>
        <sz val="11"/>
        <color theme="1"/>
        <rFont val="Franklin Gothic Book"/>
        <family val="2"/>
      </rPr>
      <t>reporting currency</t>
    </r>
  </si>
  <si>
    <r>
      <t xml:space="preserve">5. Enter </t>
    </r>
    <r>
      <rPr>
        <b/>
        <i/>
        <sz val="11"/>
        <color theme="1"/>
        <rFont val="Franklin Gothic Book"/>
        <family val="2"/>
      </rPr>
      <t>revenue value</t>
    </r>
    <r>
      <rPr>
        <i/>
        <sz val="11"/>
        <color theme="1"/>
        <rFont val="Franklin Gothic Book"/>
        <family val="2"/>
      </rPr>
      <t>,</t>
    </r>
    <r>
      <rPr>
        <i/>
        <u/>
        <sz val="11"/>
        <color theme="1"/>
        <rFont val="Franklin Gothic Book"/>
        <family val="2"/>
      </rPr>
      <t>as disclosed by government</t>
    </r>
    <r>
      <rPr>
        <i/>
        <sz val="11"/>
        <color theme="1"/>
        <rFont val="Franklin Gothic Book"/>
        <family val="2"/>
      </rPr>
      <t xml:space="preserve"> and any </t>
    </r>
    <r>
      <rPr>
        <b/>
        <i/>
        <sz val="11"/>
        <color theme="1"/>
        <rFont val="Franklin Gothic Book"/>
        <family val="2"/>
      </rPr>
      <t>comments</t>
    </r>
    <r>
      <rPr>
        <i/>
        <sz val="11"/>
        <color theme="1"/>
        <rFont val="Franklin Gothic Book"/>
        <family val="2"/>
      </rPr>
      <t xml:space="preserve"> that may be applicable</t>
    </r>
  </si>
  <si>
    <t>Government revenues by company and project</t>
  </si>
  <si>
    <r>
      <t>EITI Requirement 4.1.c</t>
    </r>
    <r>
      <rPr>
        <b/>
        <i/>
        <sz val="11"/>
        <rFont val="Franklin Gothic Book"/>
        <family val="2"/>
      </rPr>
      <t xml:space="preserve">: Company payments ;  </t>
    </r>
    <r>
      <rPr>
        <b/>
        <i/>
        <u/>
        <sz val="11"/>
        <color rgb="FF0076AF"/>
        <rFont val="Franklin Gothic Book"/>
        <family val="2"/>
      </rPr>
      <t>EITI Requirement 4.7</t>
    </r>
    <r>
      <rPr>
        <b/>
        <i/>
        <sz val="11"/>
        <rFont val="Franklin Gothic Book"/>
        <family val="2"/>
      </rPr>
      <t>: Project-level reporting</t>
    </r>
  </si>
  <si>
    <t>Company</t>
  </si>
  <si>
    <t>Levied on project (Y/N)</t>
  </si>
  <si>
    <t>Reported by project (Y/N)</t>
  </si>
  <si>
    <t>Project name</t>
  </si>
  <si>
    <t>Reporting currency</t>
  </si>
  <si>
    <t>Payment made in-kind (Y/N)</t>
  </si>
  <si>
    <t>In-kind volume (if applicable)</t>
  </si>
  <si>
    <t>Unit (if applicable)</t>
  </si>
  <si>
    <t>Comments</t>
  </si>
  <si>
    <t>Has the company provided the required quality assurances for its disclosures?</t>
  </si>
  <si>
    <t>No</t>
  </si>
  <si>
    <t>Requirement 4.2: In-kind revenues</t>
  </si>
  <si>
    <t>Objective of Requirement 4.2</t>
  </si>
  <si>
    <t>Progress towards the objective of the requirement, to ensure transparency in the the sale of in-kind revenues of minerals, oil and gas to allow the public to assess whether the sales values correspond to market values and ensure the traceability of the proceeds from the sale of those commodities to the national Treasury.</t>
  </si>
  <si>
    <t>Is Requirement 4.2 applicable in the period under review?</t>
  </si>
  <si>
    <t>Were the proceeds of the sales of the state's in-kind revenues considered material by the MSG in the period under review?</t>
  </si>
  <si>
    <t>Does the government disclose data on in-kind revenues and sales of state share of production?</t>
  </si>
  <si>
    <t>If yes, what was the volume received?</t>
  </si>
  <si>
    <t>If yes, what was sold?</t>
  </si>
  <si>
    <t>If yes, do disclosures include payments related to swap agreements and resource-backed loans, where applicable?</t>
  </si>
  <si>
    <t>If yes, has the MSG considered whether disclosures should be broken down by individual sale, type of product and price?</t>
  </si>
  <si>
    <t>If yes, do public disclosures include information such as the type of product, price, market and sale volume, ownership of the product sold and nature of contract?</t>
  </si>
  <si>
    <t>If yes, do public disclosures include description of the process for selecting the buying companies, the technical and financial criteria used to make the selection, the list of selected buying companies, any material deviations from the applicable legal and regulatory framework governing the selection of buying companies, and the related sales agreements?</t>
  </si>
  <si>
    <t>If yes, have companies buying oil, gas and minerals from the state, including state-owned enterprises (or appointed third parties), disclosed volumes received from the state or state-owned enterprise and payments made for the purchase of oil, gas and solid minerals?</t>
  </si>
  <si>
    <t>If yes, has the MSG considered the reliability of data on in-kind revenues and considered further efforts to address any gaps, inconsistencies and irregularities in the information disclosed in accordance with Requirement 4.9?</t>
  </si>
  <si>
    <t>If yes, what was the total revenue transferred to the state from the proceeds of oil, gas and minerals sold?</t>
  </si>
  <si>
    <t>Requirement 4.3: Infrastructure provisions and barter arrangements</t>
  </si>
  <si>
    <t>Objective of Requirement 4.3</t>
  </si>
  <si>
    <t xml:space="preserve">Progress towards the objective of the requirement, to ensure public understanding of infrastructure provisions and barter-type arrangements, which provide a significant share of government benefits from an extractive project, that is commensurate with other cash-based company payments and government revenues from oil, gas and mining, as a basis for comparability to conventional agreements.  </t>
  </si>
  <si>
    <t>Is Requirement 4.3 applicable in the period under review?</t>
  </si>
  <si>
    <t>Does the government disclose information on barter and infrastructure agreements?</t>
  </si>
  <si>
    <t>If yes, do public disclosures provide an explanation of key terms of the agreements?</t>
  </si>
  <si>
    <t>If yes, do public disclosures provide an explanation of the resources which have been pledged by the state under these agreements?</t>
  </si>
  <si>
    <t>If yes, what was the total value of the resources which have been pledged by the state under these agreements?</t>
  </si>
  <si>
    <t>If yes, do public disclosures provide an explanation of the value of the balancing benefit stream (e.g. infrastructure works) under these agreements?</t>
  </si>
  <si>
    <t>If yes, what was the total value of the balancing benefit stream (e.g. infrastructure works) under these agreements?</t>
  </si>
  <si>
    <t>If yes, do public disclosures provide an explanation of materiality of these agreements relative to conventional contracts?</t>
  </si>
  <si>
    <t>Has the MSG agreed a procedure to address data quality and assurance of the information set out above, in accordance with Requirement 4.9?</t>
  </si>
  <si>
    <t>Requirement 4.4: Transportation revenues</t>
  </si>
  <si>
    <t>Objective of Requirement 4.4</t>
  </si>
  <si>
    <t>Progress towards the objective of the requirement, to ensure transparency in government and SOE revenues from the transit of oil, gas and minerals as a basis for promoting greater accountability in extractive commodity transportation arrangements involving the state or SOEs.</t>
  </si>
  <si>
    <t>Is Requirement 4.4 applicable in the period under review?</t>
  </si>
  <si>
    <t>Does the government disclose information on transportation revenues?</t>
  </si>
  <si>
    <t>If yes, have these revenue flows  been fully disclosed to levels of disaggregation commensurate with other payments and revenues streams (4.7), with appropriate attention to data quality (4.9)?</t>
  </si>
  <si>
    <t>If yes, what was the total revenues received from transportation of commodities?</t>
  </si>
  <si>
    <t>If yes, has EITI implementation covered additional disclosures in accordance with Requirement 4.4.i-v?</t>
  </si>
  <si>
    <t>If no, has the MSG documented and explained the barriers to provision of this information and any government plans to overcome these barriers?</t>
  </si>
  <si>
    <t>Requirement 4.5: Transactions between SOEs and government entities</t>
  </si>
  <si>
    <t>Objective of Requirement 4.5</t>
  </si>
  <si>
    <t>Progress towards the objective of the requirement, to ensure the traceability of payments and transfers involving SOEs and strengthen public understanding of whether revenues accruable to the state are effectively transferred to the state and of the level of state financial support for SOEs.</t>
  </si>
  <si>
    <t>Is Requirement 4.5 applicable in the period under review?</t>
  </si>
  <si>
    <t>Does the government disclose information on SOE transactions?</t>
  </si>
  <si>
    <t>If yes, are company payments to SOEs considered material by the MSG?</t>
  </si>
  <si>
    <t>If yes, what were the total revenues received from companies by SOEs?</t>
  </si>
  <si>
    <t>If yes, are government transfers to SOEs considered material by the MSG?</t>
  </si>
  <si>
    <t>If yes, what wre the total revenues received from government by SOEs?</t>
  </si>
  <si>
    <t>If yes, are SOEs transfers to government considered material by the MSG?</t>
  </si>
  <si>
    <t>If yes, what were the total revenues received by government from SOEs?</t>
  </si>
  <si>
    <t>If yes, has the MSG demonstrated that the disclosures above are comprehensive and reliable?</t>
  </si>
  <si>
    <t>Requirement 4.6: Subnational direct payments</t>
  </si>
  <si>
    <t>Objective of Requirement 4.6</t>
  </si>
  <si>
    <t>Progress towards the objective of the requirement, to enable stakeholders to gain an understanding of benefits that accrue to local governments through transparency in companies’ direct payments to subnational entities and to strengthen public oversight of subnational governments’ management of their internally-generated extractive revenues.</t>
  </si>
  <si>
    <t>Is Requirement 4.6 applicable in the period under review?</t>
  </si>
  <si>
    <t>Does the government disclose information on direct subnational payments?</t>
  </si>
  <si>
    <t>If yes, what was the total sub-national revenues received?</t>
  </si>
  <si>
    <t>If yes, are there public disclosures by all companies of their material direct subnational payments?</t>
  </si>
  <si>
    <t>If yes, are there public disclosures by all local government units of material revenues collected from companies' direct subnational payments?</t>
  </si>
  <si>
    <t xml:space="preserve">If yes, has the MSG agreed a procedure to address data quality and assurance on subnational payments, in accordance with Requirement 4.9? </t>
  </si>
  <si>
    <t>Requirement 4.7: Level of disaggregation</t>
  </si>
  <si>
    <t>Objective of Requirement 4.7</t>
  </si>
  <si>
    <t>Progress towards the objective of the requirement, to ensure disaggregation in public disclosures of company payments and government revenues from oil, gas and mining that enables the public to assess the extent to which the government can monitor its revenue receipts as defined by its legal and fiscal framework, and that the government receives what it ought to from each individual extractive project.</t>
  </si>
  <si>
    <t>Are public disclosures of financial data (on material company payments and government revenues) disaggregated by individual company, government entity and revenue stream?</t>
  </si>
  <si>
    <t>Has the MSG documented which forms of legal agreements constitute a project, in accordance with to the definition in Requirement 4.7?</t>
  </si>
  <si>
    <t>Has the MSG documented which legal agreements are substantially interconnected or overarching?</t>
  </si>
  <si>
    <t>Has the MSG documented which revenue streams are imposed or levied at the level of the legal agreements, not at a company level?</t>
  </si>
  <si>
    <t>Has the MSG ensured that the relevant revenue data is disaggregated by individual project?</t>
  </si>
  <si>
    <t>What percentage of revenues levied by project has been reported by project?</t>
  </si>
  <si>
    <t>Requirement 4.8: Data timeliness</t>
  </si>
  <si>
    <t>Objective of Requirement 4.8</t>
  </si>
  <si>
    <t>Progress towards the objective of the requirement, to ensure that public disclosures of company payments and government revenues from oil, gas and mining are sufficiently timely to be relevant to inform public debate and policy-making.</t>
  </si>
  <si>
    <t>Data timeliness (no. of years from fiscal year end to publication)</t>
  </si>
  <si>
    <t>Has the MSG approved the period for reporting?</t>
  </si>
  <si>
    <t>Are there any plans by the MSG to improve the timeliness of EITI datadisclosures?</t>
  </si>
  <si>
    <t>Requirement 4.9: Data quality</t>
  </si>
  <si>
    <t>Objective of Requirement 4.9</t>
  </si>
  <si>
    <t>Progress towards the objective of the requirement, to ensure that appropriate measures have been taken to ensure the reliability of disclosures of company payments and government revenues from oil, gas and mining. The aim is for the EITI to contribute to strengthening routine government and company audit and assurance systems and practices and ensure that stakeholders can have confidence in the reliability of the financial data on payments and revenues.</t>
  </si>
  <si>
    <t>Does government routinely disclose financial data from Requirement 4.1 (full disclosure of revenue streams for both government and companies) of the the EITI Standard?</t>
  </si>
  <si>
    <t>Is the data subject to credible, independent audits, applying international standards?</t>
  </si>
  <si>
    <t>Are government agencies subject to credible, independent audits?</t>
  </si>
  <si>
    <t>Government audits database</t>
  </si>
  <si>
    <t>Are companies subject to credible, independent audits?</t>
  </si>
  <si>
    <t>Company audits database</t>
  </si>
  <si>
    <t>Has the MSG applied a procedure for disclosures in accordance with the standard procedures endorsed by the EITI Board?</t>
  </si>
  <si>
    <t>If yes, has the MSG agreed on reporting templates?</t>
  </si>
  <si>
    <t>If yes, has the MSG undertaken a review of the audit and assurance procedures in companies and government entities participating in EITI reporting?</t>
  </si>
  <si>
    <t>If yes, has the MSG agreed on the assurances to be provided by the participating companies and government entities to assure the credibility of the data, including the types of assurances to be provided, the options considered and the rationale for the agreed assurances?</t>
  </si>
  <si>
    <t>If yes, has the MSG agreed on appropriate provisions for safeguarding confidential information?</t>
  </si>
  <si>
    <t xml:space="preserve">If yes, have the names of companies that did not provide the required quality assurances for their EITI disclosures been published, including the materiality of each company's payments to government? </t>
  </si>
  <si>
    <t>If yes, is there a summary of the key findings from the assessment of the comprehensiveness and reliability of the data disclosed by companies and government entities in the public domain?</t>
  </si>
  <si>
    <t>If yes, has any non-financial (contextual) information been clearly sourced?</t>
  </si>
  <si>
    <t>Has the EITI Board have approved that the MSG deviates from the standard procedures of Requirement 4.9.b (based on application to deviate from standard procedures and Board decision of approval)?</t>
  </si>
  <si>
    <t>If yes, is there public documentation that the rationale for deviating from the standard procedures continues to be applicable?</t>
  </si>
  <si>
    <t>If yes, is there public disclosure of the data required by the EITI Standard in requisite detail?</t>
  </si>
  <si>
    <t>If yes, are public disclosures of financial data subject to credible, independent audits, applying international standards?</t>
  </si>
  <si>
    <t>If yes, is there sufficient data retention of historical data?</t>
  </si>
  <si>
    <t>Requirement 5.1: Distribution of revenues</t>
  </si>
  <si>
    <t>Objective of Requirement 5.1</t>
  </si>
  <si>
    <t>Progress towards the objective of the requirement, to ensure the traceability of extractive revenues to the national budget and ensure the same level of transparency and accountability for extractive revenues that are not recorded in the national budget.</t>
  </si>
  <si>
    <t>Does the government publicly clarify whether all extractive sector revenues are recorded in the national budget (i.e. enter the government's consolidated / single-treasury account)?</t>
  </si>
  <si>
    <t>Does the government publicly disclose the specific types of revenues that are not recorded in the budget?</t>
  </si>
  <si>
    <t>Does the government publicly disclose the value of revenues are not recorded in the budget?</t>
  </si>
  <si>
    <t>Is there a public explanation of the allocation of revenues to extra-budgetary entities, such as development or sovereign wealth funds?</t>
  </si>
  <si>
    <t>Are financial reports explaining the allocation of revenues to extra-budgetary entities, such as development or sovereign wealth funds, publicly accessible?</t>
  </si>
  <si>
    <t>Is there a public explanation of the allocation of extractive revenues collected by a government entity, or on behalf of the government (e.g. by an SOE), that are retained by that entity and not recorded in the national or subnational budget?</t>
  </si>
  <si>
    <t>Are financial reports explaining the allocation of extractive revenues collected by a government entity, or on behalf of the government (e.g. by an SOE), that are retained by that entity and not recorded in the national or subnational budget?</t>
  </si>
  <si>
    <t>Are there references to any national revenue classification systems or international data standards in the public domain?</t>
  </si>
  <si>
    <t>Requirement 5.2: Subnational transfers</t>
  </si>
  <si>
    <t>Objective of Requirement 5.2</t>
  </si>
  <si>
    <t>Progress towards the objective of the requirement, to enable stakeholders at the local level to assess whether the transfer and management of subnational transfers of extractive revenues are in line with statutory entitlements.</t>
  </si>
  <si>
    <t>Is Requirement 5.2 applicable in the period under review?</t>
  </si>
  <si>
    <t>Revenue-sharing mechanism 1</t>
  </si>
  <si>
    <t>Does the government disclose information on Subnational transfers?</t>
  </si>
  <si>
    <t xml:space="preserve">If yes, are there public disclosures of the statutory revenue-sharing formula? </t>
  </si>
  <si>
    <t>If yes, is information on how much the government should have transferred according to the revenue sharing formula to each of the relevant local governments publicly disclosed?</t>
  </si>
  <si>
    <t>If yes, is information on how much the government actually transferred in practice to each of the relevant local governments publicly disclosed?</t>
  </si>
  <si>
    <t>Revenue-sharing mechanism 2</t>
  </si>
  <si>
    <t>Has the MSG agreed a procedure to address data quality and assurance of information on such transfers, in accordance with Requirement 4.9?</t>
  </si>
  <si>
    <t>Has the MSG reported on how extractive revenues earmarked for specific programmes or investments at the subnational level are managed, and actual disbursements?</t>
  </si>
  <si>
    <t>Has the MSG provided recommendations to improve the revenue sharing mechanism, ensure the traceability of shares of extractive revenues at the local level, strengthen the management of extractive revenues at the local level, and improve the accessibility of and timeliness of such information?</t>
  </si>
  <si>
    <t>Requirement 5.3: Additional information on revenue management and expenditures</t>
  </si>
  <si>
    <t>Objective of Requirement 5.3</t>
  </si>
  <si>
    <t>Progress towards the objective of the requirement, to strengthen public oversight of the management of extractive revenues, the use of extractives revenues to fund specific public expenditures and the assumptions underlying the budget process.</t>
  </si>
  <si>
    <t>Does the government disclose whether any extractive sector revenues are earmarked (i.e. pinned to specific uses, programmes, geographical zones)? - add rows if several</t>
  </si>
  <si>
    <t xml:space="preserve">Does the government disclose a description of the country’s budget and audit processes? </t>
  </si>
  <si>
    <t>Does the government disclose publicly available information about budgets and 
expenditures? - add rows if several</t>
  </si>
  <si>
    <t>Requirement 6.1: Social and environmental expenditures</t>
  </si>
  <si>
    <t>Objective of Requirement 6.1</t>
  </si>
  <si>
    <t xml:space="preserve">Progress towards the objective of the requirement, to enable public understanding of extractive companies’ social and environmental contributions and provide a basis for assessing extractive companies’ compliance with their legal and contractual obligations to undertake social and environmental expenditures. </t>
  </si>
  <si>
    <t>Is Requirement 6.1 applicable in the period under review?</t>
  </si>
  <si>
    <t>Social expenditures</t>
  </si>
  <si>
    <t>Does the government disclose information on social expenditures?</t>
  </si>
  <si>
    <t>If yes, what was the total mandatory social expenditures received?</t>
  </si>
  <si>
    <t>If yes, what was the total voluntary social expenditures received?</t>
  </si>
  <si>
    <t>Have government's public disclosures of mandatory social expenditures been disaggregated by payment type, company, between cash and in-kind and include information on the nature of in-kind expenditures and the identity of any non-government beneficiaries?</t>
  </si>
  <si>
    <t>If yes, have mandatory social expenditures been disclosed, with appropriate attention to data quality in accordance with Requirement 4.9?</t>
  </si>
  <si>
    <t>Do companies disclose information on social expenditures?</t>
  </si>
  <si>
    <t>If yes, what was the total mandatory social expenditures paid?</t>
  </si>
  <si>
    <t>If yes, what was the total voluntary social expenditures paid?</t>
  </si>
  <si>
    <t>Have companies' public disclosures of mandatory social expenditures been disaggregated by payment type, company, between cash and in-kind and include information on the nature of in-kind expenditures and the identity of any non-government beneficiaries?</t>
  </si>
  <si>
    <t>Environmental payments</t>
  </si>
  <si>
    <t>Does the government disclose information on environmental payments?</t>
  </si>
  <si>
    <t>If yes, what was the total mandatory environmental payments?</t>
  </si>
  <si>
    <t>If yes, what was the total voluntary environmental payments?</t>
  </si>
  <si>
    <t>If yes, have mandatory environmental expenditures been disclosed, with appropriate attention to data quality in accordance with Requirement 4.9?</t>
  </si>
  <si>
    <t>Requirement 6.2: SOE quasi-fiscal expenditures</t>
  </si>
  <si>
    <t>Objective of Requirement 6.2</t>
  </si>
  <si>
    <t xml:space="preserve">Progress towards the objective of the requirement, to ensure transparency and accountability in the management of extractive-funded state-owned enterprise expenditures on behalf of the government that are not reflected in the national budget. </t>
  </si>
  <si>
    <t>Is Requirement 6.2 applicable in the period under review?</t>
  </si>
  <si>
    <t>Quasi-fiscal expenditures type 1</t>
  </si>
  <si>
    <t>Does the government or SOEs disclose information on quasi-fiscal expenditures?</t>
  </si>
  <si>
    <t>If yes, what was the total value of quasi-fiscal expenditures performed by SOEs?</t>
  </si>
  <si>
    <t>If yes, were public disclosures of quasi-fiscal expenditures disaggregated to levels commensurate with Requirement 4.7?</t>
  </si>
  <si>
    <t>If yes, were public disclosures of quasi-fiscal expenditures comprehensive?</t>
  </si>
  <si>
    <t>If yes, were quasi-fiscal expenditures publicly disclosed with appropriate attention to data quality in accordance with Requirement 4.9?</t>
  </si>
  <si>
    <t>Quasi-fiscal expenditures type 2</t>
  </si>
  <si>
    <t>Requirement 6.3: Contribution of the extractive sector to the economy</t>
  </si>
  <si>
    <t>Objective of Requirement 6.3</t>
  </si>
  <si>
    <t>Progress towards the objective of the requirement, to ensure a public understanding of the extractive industries’ contribution to the national economy and the level of natural resource dependency in the economy.</t>
  </si>
  <si>
    <t>Does the government disclose information on the contribution of the extractive industries to the economy?</t>
  </si>
  <si>
    <r>
      <t>Gross Domestic Product -</t>
    </r>
    <r>
      <rPr>
        <i/>
        <u/>
        <sz val="11"/>
        <color rgb="FF00B0F0"/>
        <rFont val="Franklin Gothic Book"/>
        <family val="2"/>
      </rPr>
      <t xml:space="preserve"> </t>
    </r>
    <r>
      <rPr>
        <i/>
        <u/>
        <sz val="11"/>
        <color rgb="FF0070C0"/>
        <rFont val="Franklin Gothic Book"/>
        <family val="2"/>
      </rPr>
      <t>SNA 2008</t>
    </r>
    <r>
      <rPr>
        <i/>
        <sz val="11"/>
        <color rgb="FF0070C0"/>
        <rFont val="Franklin Gothic Book"/>
        <family val="2"/>
      </rPr>
      <t xml:space="preserve"> C</t>
    </r>
    <r>
      <rPr>
        <i/>
        <sz val="11"/>
        <rFont val="Franklin Gothic Book"/>
        <family val="2"/>
      </rPr>
      <t>. Mining and quarrying, including oil and gas</t>
    </r>
  </si>
  <si>
    <t>Gross Domestic Product ASM and informal sector</t>
  </si>
  <si>
    <t>Gross Domestic Product - all sectors</t>
  </si>
  <si>
    <t>Government revenue - extractive industries</t>
  </si>
  <si>
    <t>Government revenue - all sectors</t>
  </si>
  <si>
    <t>Exports - extractive industries</t>
  </si>
  <si>
    <t>Exports - all sectors</t>
  </si>
  <si>
    <t>Employment - extractive sector - male</t>
  </si>
  <si>
    <t>people</t>
  </si>
  <si>
    <t>Employment - extractive sector - female</t>
  </si>
  <si>
    <t>Employment - extractive sector</t>
  </si>
  <si>
    <t>Employment - all sectors</t>
  </si>
  <si>
    <t>Investment - extractive sector</t>
  </si>
  <si>
    <t>Investment - all sectors</t>
  </si>
  <si>
    <t>Does the government disclose information on the location of the major extractive activities in the country?</t>
  </si>
  <si>
    <t>Requirement 6.4: Environmental impact</t>
  </si>
  <si>
    <t>Objective of Requirement 6.4</t>
  </si>
  <si>
    <t>Progress towards the objective of the requirement, to provide a basis for stakeholders to assess the adequacy of the regulatory framework and monitoring efforts to manage the environmental impact of extractive industries, and to assess extractive companies’ adherence to environmental obligations.</t>
  </si>
  <si>
    <t>Is Requirement 6.4 applicable in the period under review?</t>
  </si>
  <si>
    <t>the relevant legal and administrative rules for environmental management?</t>
  </si>
  <si>
    <t>databases containing environmental impact assessments, certification schemes or similar documentation of environmental management?</t>
  </si>
  <si>
    <t>other relevant information on environmental monitoring procedures and administration?</t>
  </si>
  <si>
    <t>United Kingdom</t>
  </si>
  <si>
    <t>GBR</t>
  </si>
  <si>
    <t>Pound sterling</t>
  </si>
  <si>
    <t>GBP</t>
  </si>
  <si>
    <t>BDO UK LLP</t>
  </si>
  <si>
    <t>https://www.ukeiti.org/publications-reports</t>
  </si>
  <si>
    <t>https://www.ukeiti.org/publication/uk-eiti-annual-review-2020-including-payments-data-2019</t>
  </si>
  <si>
    <t>The UK EITI report is divided to several chapters:
- Approach and methodology ;
- UK EITI Annual Review 2020 (including payments data for 2019) ;
- Sector Introduction (Overview of the extractive sectors in the UK) ;
- Sector Data ;
- Oil &amp; Gas in the UK ; 
- Mining &amp; Quarrying in the UK ;
- Energy Transition ; and
- Revenue allocations.
The IA prepared the financial sections while the MSG produced the remainder of the documents.</t>
  </si>
  <si>
    <t>https://www.ukeiti.org/</t>
  </si>
  <si>
    <t>The UK EITI MSG systematically publishes the information related to its activity through the same website (Minutes of MSG Meetings, MSG ToR, Annual Progress Reports, Communication Strategy, Mainstreaming Feasibility Study, Annual Workplans...).</t>
  </si>
  <si>
    <r>
      <rPr>
        <sz val="11"/>
        <rFont val="Franklin Gothic Book"/>
        <family val="2"/>
      </rPr>
      <t>OGA's Open Data:</t>
    </r>
    <r>
      <rPr>
        <u/>
        <sz val="11"/>
        <color theme="10"/>
        <rFont val="Franklin Gothic Book"/>
        <family val="2"/>
      </rPr>
      <t xml:space="preserve"> http://data-ogauthority.opendata.arcgis.com/
</t>
    </r>
    <r>
      <rPr>
        <sz val="11"/>
        <rFont val="Franklin Gothic Book"/>
        <family val="2"/>
      </rPr>
      <t xml:space="preserve">UK EITI open data policy: </t>
    </r>
    <r>
      <rPr>
        <u/>
        <sz val="11"/>
        <color theme="10"/>
        <rFont val="Franklin Gothic Book"/>
        <family val="2"/>
      </rPr>
      <t>https://www.ukeiti.org/publications-reports</t>
    </r>
  </si>
  <si>
    <t>EITI Reporting and online</t>
  </si>
  <si>
    <t>https://www.bankofengland.co.uk/</t>
  </si>
  <si>
    <t>Please note that the reconciliation report do not include any payment made in USD.
The average annual rate for 2019 is used for reference purposes only.</t>
  </si>
  <si>
    <t>Based on the Monthly average Spot exchange rate, US$ into Sterlingt published by the Bank of England (series XUMAUSS).</t>
  </si>
  <si>
    <t>The following payments levied by license/project level, were disaggregated: 
- Payments collected by TCE ;
- Payments collected by CES ;
- Petroleum License Fess collected by OGA ; and
- Petroleum Revenue Tax collected by HMRC.</t>
  </si>
  <si>
    <t>Hédi Zaghouani</t>
  </si>
  <si>
    <t>Systematically disclosed</t>
  </si>
  <si>
    <t>Same as above</t>
  </si>
  <si>
    <t>https://www.ukeiti.org/mining-quarrying</t>
  </si>
  <si>
    <t>Oil Taxation Manual (HMRC): https://www.gov.uk/hmrc-internal-manuals/oil-taxation-manual;
Exploration &amp; Production Taxation Overview (Oil &amp; Gas Authority): https://www.ogauthority.co.uk/exploration-production/taxation/overview;
Investing on the UKCS: Fiscal (Oil &amp; Gas Authority): https://www.ogauthority.co.uk/about-us/investing-on-the-ukcs/fiscal;
National Planning Framework 3 (Scottish Government) : https://beta.gov.scot/publications/national-planning-framework-3/;
Onshore oil and gas exploration and Northern Ireland: Regulation and Best Practice (NI Government): https://www.economy-ni.gov.uk/publications/onshore-oil-and-gas-exploration-northern-ireland-regulation-and-best-practice;
Petroleum (Production) Act (Northern Ireland) 1964: http://www.legislation.gov.uk/apni/1964/28/contents;
Petroleum Act 1998: https://beisgov.sharepoint.com/sites/beis/335/Analysis/Work%20Streams/EITI%20Mainstreaming%20Feasibility%20Study/Drafting/www.legislation.gov.uk/ukpga/1998/17/contents;</t>
  </si>
  <si>
    <t>Coal mining licence applications (Coal Authority): https://www.gov.uk/government/collections/coal-mining-licence-applications;
Crown Estate, The: http://www.thecrownestate.co.uk/;
Get a permit to deal with coal or coal mines (Coal Authority): https://www.gov.uk/get-a-permit-to-deal-with-a-coal-mine-on-your-property;
Licensing and regulation (British Marine Aggregate Producers Association): http://www.bmapa.org/regulation_and_management/licensing_and_regulation.php;
Minerals Licensing (NI government): http://www.economy-ni.gov.uk/articles/minerals-licensing;</t>
  </si>
  <si>
    <t>Licensing &amp; Consents (Oil &amp; Gas Authority)   : http://www.ogauthority.co.uk/licensing-consents/;
Petroleum Licensing (NI government): http://www.economy-ni.gov.uk/articles/petroleum-licensing;</t>
  </si>
  <si>
    <t>Not disclosed</t>
  </si>
  <si>
    <t>The technical and financial criteria are not published by mining and quarrying regulators.</t>
  </si>
  <si>
    <t>These sources are updated frequently.</t>
  </si>
  <si>
    <t>The MSG does not understand the UK Government to have a policy on the disclosure of contracts and licences that govern the extractives sector. Therefore, at the MSG meeting 16th September 2020 the MSG agreed that this corrective action could be met by being clear on our website that government does not have a specific policy on this and explain what level of information is disclosed by each organisation and, where it can be found, outlining any cases where the full text of licences is not disclosed and the reasons for this. The Secretariat are drafting the content for the new “Contract and Licence Transparency” section of the website. It will be uploaded onto the website shortly.</t>
  </si>
  <si>
    <t>Companies Houses hosts and maintains the People with Significant Control (PSC) Register, which records company beneficial ownership information for ALL UK companies and limited liability partnerships (Companies House/BEIS)</t>
  </si>
  <si>
    <t>https://beta.companieshouse.gov.uk/</t>
  </si>
  <si>
    <t>Both EITI Reporting and systematically disclosed</t>
  </si>
  <si>
    <t>Search for the company you are interested in and use the ''people'' section to access information about 'People With Significant Control' (PSC)</t>
  </si>
  <si>
    <t>Business Outlook Oil &amp; Gas UK): http://oilandgasuk.co.uk/businessoutlook;
Economic Report 2020 (Oil &amp; Gas UK): https://oilandgasuk.co.uk/economicreport/;
Exploration (Oil &amp; Gas Authority): https://www.ogauthority.co.uk/exploration-production/exploration/;
Exploration: Current Activities (Minerals UK): http://www.bgs.ac.uk/mineralsuk/exploration/current.html;
Landward Exploration Licences (Oil &amp; Gas Authority): https://www.ogauthority.co.uk/media/4614/copy-of-expl-licences-land.xls;
Mineral Products Association: https://mineralproducts.org/;
Oil &amp; Gas Authority Annual Report and Accounts 2019-20: https://www.ogauthority.co.uk/about-us/leadership-governance/annual-report-and-accounts/;
Seaward Exploration Licences (Oil&amp; Gas Authority): https://www.ogauthority.co.uk/media/5021/copy-of-expl-licences-sea.xls;
United Kingdom Minerals Yearbook 2015 (British Geological Survey): http://www.bgs.ac.uk/downloads/start.cfm?id=3094;</t>
  </si>
  <si>
    <t>Tonnes of oil equivalent</t>
  </si>
  <si>
    <t>Please refet to the "2019 Approach and Methodogy chapter"</t>
  </si>
  <si>
    <t>https://www.ukeiti.org/payments-data</t>
  </si>
  <si>
    <t xml:space="preserve">Yes </t>
  </si>
  <si>
    <t>Please see the « EITI systematic disclosure feasibility study and mapping tool on the below URL:
https://www.ukeiti.org/publications-reports and select "Mainstreaming Feasibility Study" filter</t>
  </si>
  <si>
    <t>Budget (HM Treasury): https://www.gov.uk/search?q=Budget+&amp;show_organisations_filter=true;
Economic and Fiscal Outlook March 2020 (OBR): https://obr.uk/efo/;</t>
  </si>
  <si>
    <t>https://www.ukeiti.org/revenue-allocations</t>
  </si>
  <si>
    <t xml:space="preserve">Oil &amp; Gas Authority Annual Report and Accounts: https://www.ogauthority.co.uk/about-us/leadership-governance/annual-report-and-accounts/;
Public Income and Expenditure Accounts (NI Government): https://www.finance-ni.gov.uk/publications/public-income-and-expenditure-accounts;
</t>
  </si>
  <si>
    <t>Only one sub-national transfer applies in the UK - the transfer of the Northern Ireland share of continental shelf income. The amount of the transfer and the method of calculation are available in public online disclosures.</t>
  </si>
  <si>
    <t>As per the OGA annual report for the year ended 31 March 2020 (please see note 3 to the trust statement "Expenditure and disbursements")</t>
  </si>
  <si>
    <t>With very few exceptions, central government receipts are not hypothecated to specific items or types of expenditure. The principal central government extractive revenues currently earmarked for specific UK programmes or geographic regions involve the allocation of a population-based share of income from seaward petroleum licences to the Northern Ireland Government, as required by section 2 of the Miscellaneous Financial Provisions Act 1968.</t>
  </si>
  <si>
    <t>Oil &amp; Gas Authority Annual Report and Accounts: https://www.ogauthority.co.uk/about-us/leadership-governance/annual-report-and-accounts/;
Public Income and Expenditure Accounts (NI Government): https://www.finance-ni.gov.uk/publications/public-income-and-expenditure-accounts;</t>
  </si>
  <si>
    <t>EITI reporting</t>
  </si>
  <si>
    <t>Please see the Section 106 (Town and Country Planning Act 1990) Payments of the UK EITI Annual Review 2020 (Including 6th reconciliation report)</t>
  </si>
  <si>
    <t>https://www.ukeiti.org/sector-data</t>
  </si>
  <si>
    <t>About the Industry (Oil &amp; Gas UK): https://oilandgasuk.co.uk/knowledge_centre/;
Business services (ONS): https://www.ons.gov.uk/businessindustryandtrade/business/businessservices;
Digest of UK Energy Statistics (BEIS): https://www.gov.uk/government/collections/digest-of-uk-energy-statistics-dukes;
Economic and fiscal outlook – March 2020 (OBR): http://www.obr.uk/efo/;
GDP output approach – low-level aggregates (ONS): https://www.ons.gov.uk/economy/grossdomesticproductgdp/datasets/ukgdpolowlevelaggregates;
Regional gross value added (income approach) (ONS): https://www.ons.gov.uk/economy/grossvalueaddedgva/datasets/regionalgrossvalueaddedincomeapproach;
Labour market in the regions of the UK: September 2020/ https://www.ons.gov.uk/employmentandlabourmarket/peopleinwork/employmentandemployeetypes/bulletins/regionallabourmarket/september2020;
UKCS companies gross operating surplus (ONS): https://www.ons.gov.uk/economy/nationalaccounts/uksectoraccounts/timeseries/lrwx/prof;
United Kingdom mineral statistics (Minerals UK): http://www.bgs.ac.uk/mineralsUK/statistics/ukStatistics.html;</t>
  </si>
  <si>
    <t>EITI reporting and systematically disclosed</t>
  </si>
  <si>
    <t>NA</t>
  </si>
  <si>
    <t>Her Majesty’s Revenue and Customs (HMRC)</t>
  </si>
  <si>
    <t>Oil &amp; Gas Authority (OGA)</t>
  </si>
  <si>
    <t>The Crown Estate (TCE)</t>
  </si>
  <si>
    <t>Crown Estate Scotland (CES)</t>
  </si>
  <si>
    <t>Ordinary taxes on income, profits and capital gains (1112E1)</t>
  </si>
  <si>
    <t>Corporation Tax</t>
  </si>
  <si>
    <t>Ring Fence CT and Supplementary Charge (RFCT &amp; SC)</t>
  </si>
  <si>
    <t>Petroleum Revenue Tax (PRT)</t>
  </si>
  <si>
    <t>Petroleum Licence Fees</t>
  </si>
  <si>
    <t>Oil &amp; Gas Authority (OGA) Levy</t>
  </si>
  <si>
    <t>Payments to the Crown Estate M&amp;Q</t>
  </si>
  <si>
    <t>Payments to the Crown Estate O&amp;G</t>
  </si>
  <si>
    <t>Payments to Crown Estate Scotland M&amp;Q</t>
  </si>
  <si>
    <t>Payments to Crown Estate Scotland O&amp;G</t>
  </si>
  <si>
    <t>Total in GBP</t>
  </si>
  <si>
    <t>BP UK Group</t>
  </si>
  <si>
    <t>MILLER</t>
  </si>
  <si>
    <t>THISTLE</t>
  </si>
  <si>
    <t>VULCAN</t>
  </si>
  <si>
    <t>Centrica</t>
  </si>
  <si>
    <t>BRAE</t>
  </si>
  <si>
    <t>SOUTH MORECAMBE</t>
  </si>
  <si>
    <t>VICTOR</t>
  </si>
  <si>
    <t>CHRYSAOR</t>
  </si>
  <si>
    <t>S VALIANT</t>
  </si>
  <si>
    <t>Dana Petroleum Ltd</t>
  </si>
  <si>
    <t xml:space="preserve">VICTOR   </t>
  </si>
  <si>
    <t>ENI UK Ltd</t>
  </si>
  <si>
    <t>Orwell</t>
  </si>
  <si>
    <t>ExxonMobil International Ltd</t>
  </si>
  <si>
    <t>Brent</t>
  </si>
  <si>
    <t>Fulmar</t>
  </si>
  <si>
    <t>INEOS Industries</t>
  </si>
  <si>
    <t>Ithaca Energy UK</t>
  </si>
  <si>
    <t>Muchison</t>
  </si>
  <si>
    <t>MURDOCH</t>
  </si>
  <si>
    <t>JX Nippon Exploration and Production UK Ltd</t>
  </si>
  <si>
    <t>Repsol Sinopec Resources UK Ltd</t>
  </si>
  <si>
    <t>Claymore</t>
  </si>
  <si>
    <t>PIPER</t>
  </si>
  <si>
    <t>RockRose UKCS8 LLC (formerly Marathon Oil UK LLC)</t>
  </si>
  <si>
    <t>NELSON</t>
  </si>
  <si>
    <t>Royal Dutch Shell PLC</t>
  </si>
  <si>
    <t>TAQA Bratani Ltd</t>
  </si>
  <si>
    <t>NORTH CORMORANT</t>
  </si>
  <si>
    <t>TERN</t>
  </si>
  <si>
    <t>Alpha Petroleum</t>
  </si>
  <si>
    <t>P1034</t>
  </si>
  <si>
    <t>P1062</t>
  </si>
  <si>
    <t>P1070</t>
  </si>
  <si>
    <t>P683</t>
  </si>
  <si>
    <t>Apache Corporation</t>
  </si>
  <si>
    <t>P139</t>
  </si>
  <si>
    <t>P1763</t>
  </si>
  <si>
    <t>P1764</t>
  </si>
  <si>
    <t>P1985</t>
  </si>
  <si>
    <t>P1986</t>
  </si>
  <si>
    <t>P2335</t>
  </si>
  <si>
    <t>P2346</t>
  </si>
  <si>
    <t>P2353</t>
  </si>
  <si>
    <t>P2354</t>
  </si>
  <si>
    <t>P2355</t>
  </si>
  <si>
    <t>P2375</t>
  </si>
  <si>
    <t>P246</t>
  </si>
  <si>
    <t>P254</t>
  </si>
  <si>
    <t>P337</t>
  </si>
  <si>
    <t>P87</t>
  </si>
  <si>
    <t>E442</t>
  </si>
  <si>
    <t>P057</t>
  </si>
  <si>
    <t>P059</t>
  </si>
  <si>
    <t>P111</t>
  </si>
  <si>
    <t>P1570</t>
  </si>
  <si>
    <t>P165</t>
  </si>
  <si>
    <t>P168</t>
  </si>
  <si>
    <t>P2111</t>
  </si>
  <si>
    <t>P2125</t>
  </si>
  <si>
    <t>P2127</t>
  </si>
  <si>
    <t>P2167</t>
  </si>
  <si>
    <t>P2189</t>
  </si>
  <si>
    <t>P2285</t>
  </si>
  <si>
    <t>P2293</t>
  </si>
  <si>
    <t>P2347</t>
  </si>
  <si>
    <t>P236</t>
  </si>
  <si>
    <t>P2395</t>
  </si>
  <si>
    <t>P2410</t>
  </si>
  <si>
    <t>P2413</t>
  </si>
  <si>
    <t>P2452</t>
  </si>
  <si>
    <t>P2491</t>
  </si>
  <si>
    <t>P358</t>
  </si>
  <si>
    <t>P363</t>
  </si>
  <si>
    <t>P475</t>
  </si>
  <si>
    <t>P556</t>
  </si>
  <si>
    <t>P558</t>
  </si>
  <si>
    <t>P57</t>
  </si>
  <si>
    <t>P59</t>
  </si>
  <si>
    <t>P803</t>
  </si>
  <si>
    <t>P92</t>
  </si>
  <si>
    <t>P083</t>
  </si>
  <si>
    <t>P104</t>
  </si>
  <si>
    <t>P1060</t>
  </si>
  <si>
    <t>P1186</t>
  </si>
  <si>
    <t>P1241</t>
  </si>
  <si>
    <t>P1246</t>
  </si>
  <si>
    <t>P1354</t>
  </si>
  <si>
    <t>P1483</t>
  </si>
  <si>
    <t>P153</t>
  </si>
  <si>
    <t>P1724</t>
  </si>
  <si>
    <t>P1727</t>
  </si>
  <si>
    <t>P212</t>
  </si>
  <si>
    <t>P2126</t>
  </si>
  <si>
    <t>P2128</t>
  </si>
  <si>
    <t>P2212</t>
  </si>
  <si>
    <t>P2325</t>
  </si>
  <si>
    <t>P2327</t>
  </si>
  <si>
    <t>P2430</t>
  </si>
  <si>
    <t>P2457</t>
  </si>
  <si>
    <t>P293</t>
  </si>
  <si>
    <t>P323</t>
  </si>
  <si>
    <t>P354</t>
  </si>
  <si>
    <t>P455</t>
  </si>
  <si>
    <t>P456</t>
  </si>
  <si>
    <t>P468</t>
  </si>
  <si>
    <t>P612</t>
  </si>
  <si>
    <t>P774</t>
  </si>
  <si>
    <t>P83</t>
  </si>
  <si>
    <t>P901</t>
  </si>
  <si>
    <t>P1006</t>
  </si>
  <si>
    <t>P101</t>
  </si>
  <si>
    <t>P103</t>
  </si>
  <si>
    <t>P110</t>
  </si>
  <si>
    <t>P130</t>
  </si>
  <si>
    <t>P1589</t>
  </si>
  <si>
    <t>P170</t>
  </si>
  <si>
    <t>P2074</t>
  </si>
  <si>
    <t>P2140</t>
  </si>
  <si>
    <t>P2220</t>
  </si>
  <si>
    <t>P2221</t>
  </si>
  <si>
    <t>P225</t>
  </si>
  <si>
    <t>P2269</t>
  </si>
  <si>
    <t>P2302</t>
  </si>
  <si>
    <t>P2330</t>
  </si>
  <si>
    <t>P2371</t>
  </si>
  <si>
    <t>P2374</t>
  </si>
  <si>
    <t>P2383</t>
  </si>
  <si>
    <t>P2389</t>
  </si>
  <si>
    <t>P2399</t>
  </si>
  <si>
    <t>P2408</t>
  </si>
  <si>
    <t>P2455</t>
  </si>
  <si>
    <t>P2456</t>
  </si>
  <si>
    <t>P2485</t>
  </si>
  <si>
    <t>P2489</t>
  </si>
  <si>
    <t>P2494</t>
  </si>
  <si>
    <t>P251</t>
  </si>
  <si>
    <t>P28</t>
  </si>
  <si>
    <t>P287</t>
  </si>
  <si>
    <t>P32</t>
  </si>
  <si>
    <t>P33</t>
  </si>
  <si>
    <t>P347</t>
  </si>
  <si>
    <t>P355</t>
  </si>
  <si>
    <t>P356</t>
  </si>
  <si>
    <t>P547</t>
  </si>
  <si>
    <t>P590</t>
  </si>
  <si>
    <t>P591</t>
  </si>
  <si>
    <t>P66</t>
  </si>
  <si>
    <t>P672</t>
  </si>
  <si>
    <t>P706</t>
  </si>
  <si>
    <t>P741</t>
  </si>
  <si>
    <t>P79</t>
  </si>
  <si>
    <t>P99</t>
  </si>
  <si>
    <t>CNOOC Petroleum Europe Limited (formerly Nexen Petroleum UK Ltd)</t>
  </si>
  <si>
    <t>P1298</t>
  </si>
  <si>
    <t>P1598</t>
  </si>
  <si>
    <t>P218</t>
  </si>
  <si>
    <t>P2215</t>
  </si>
  <si>
    <t>P226</t>
  </si>
  <si>
    <t>P2279</t>
  </si>
  <si>
    <t>P2298</t>
  </si>
  <si>
    <t>P300</t>
  </si>
  <si>
    <t>P928</t>
  </si>
  <si>
    <t>P986</t>
  </si>
  <si>
    <t>CNR International UK Investments Ltd</t>
  </si>
  <si>
    <t>P114</t>
  </si>
  <si>
    <t>P199</t>
  </si>
  <si>
    <t>P202</t>
  </si>
  <si>
    <t>P203</t>
  </si>
  <si>
    <t>P204</t>
  </si>
  <si>
    <t>P224</t>
  </si>
  <si>
    <t>P329</t>
  </si>
  <si>
    <t>P748</t>
  </si>
  <si>
    <t>P1242</t>
  </si>
  <si>
    <t>P21</t>
  </si>
  <si>
    <t>P215</t>
  </si>
  <si>
    <t>P2349</t>
  </si>
  <si>
    <t>P353</t>
  </si>
  <si>
    <t>P361</t>
  </si>
  <si>
    <t>P472</t>
  </si>
  <si>
    <t>P570</t>
  </si>
  <si>
    <t>E451</t>
  </si>
  <si>
    <t>P112</t>
  </si>
  <si>
    <t>P1964</t>
  </si>
  <si>
    <t>P1965</t>
  </si>
  <si>
    <t>P2443</t>
  </si>
  <si>
    <t>P710</t>
  </si>
  <si>
    <t>P791</t>
  </si>
  <si>
    <t>EnQuest PLC</t>
  </si>
  <si>
    <t>P1077</t>
  </si>
  <si>
    <t>P1107</t>
  </si>
  <si>
    <t>P1200</t>
  </si>
  <si>
    <t>P1617</t>
  </si>
  <si>
    <t>P1765</t>
  </si>
  <si>
    <t>P1825</t>
  </si>
  <si>
    <t>P193</t>
  </si>
  <si>
    <t>P2137</t>
  </si>
  <si>
    <t>P2334</t>
  </si>
  <si>
    <t>P238</t>
  </si>
  <si>
    <t>P242</t>
  </si>
  <si>
    <t>P902</t>
  </si>
  <si>
    <t>Equinor UK Ltd</t>
  </si>
  <si>
    <t>E445</t>
  </si>
  <si>
    <t>P1026</t>
  </si>
  <si>
    <t>P1758</t>
  </si>
  <si>
    <t>P2097</t>
  </si>
  <si>
    <t>P2151</t>
  </si>
  <si>
    <t>P2170</t>
  </si>
  <si>
    <t>P2313</t>
  </si>
  <si>
    <t>P2314</t>
  </si>
  <si>
    <t>P2315</t>
  </si>
  <si>
    <t>P2318</t>
  </si>
  <si>
    <t>P2319</t>
  </si>
  <si>
    <t>P234</t>
  </si>
  <si>
    <t>P2343</t>
  </si>
  <si>
    <t>P2365</t>
  </si>
  <si>
    <t>P2378</t>
  </si>
  <si>
    <t>P2387</t>
  </si>
  <si>
    <t>P2390</t>
  </si>
  <si>
    <t>P2419</t>
  </si>
  <si>
    <t>P2449</t>
  </si>
  <si>
    <t>P2460</t>
  </si>
  <si>
    <t>P2473</t>
  </si>
  <si>
    <t>P2479</t>
  </si>
  <si>
    <t>P2492</t>
  </si>
  <si>
    <t>P312</t>
  </si>
  <si>
    <t>P335</t>
  </si>
  <si>
    <t>P493</t>
  </si>
  <si>
    <t>P726</t>
  </si>
  <si>
    <t>P920</t>
  </si>
  <si>
    <t>P977</t>
  </si>
  <si>
    <t>P979</t>
  </si>
  <si>
    <t>Hurricane Energy Plc</t>
  </si>
  <si>
    <t>P1368</t>
  </si>
  <si>
    <t>P2294</t>
  </si>
  <si>
    <t>P2308</t>
  </si>
  <si>
    <t>IGas Energy PLC</t>
  </si>
  <si>
    <t>AL9</t>
  </si>
  <si>
    <t>DL002</t>
  </si>
  <si>
    <t>EXL288</t>
  </si>
  <si>
    <t>ML018</t>
  </si>
  <si>
    <t>ML21</t>
  </si>
  <si>
    <t>ML7</t>
  </si>
  <si>
    <t>P1270</t>
  </si>
  <si>
    <t>PEDL12</t>
  </si>
  <si>
    <t>PEDL158</t>
  </si>
  <si>
    <t>PEDL184</t>
  </si>
  <si>
    <t>PEDL189</t>
  </si>
  <si>
    <t>PEDL190</t>
  </si>
  <si>
    <t>PEDL200</t>
  </si>
  <si>
    <t>PEDL21</t>
  </si>
  <si>
    <t>PEDL210</t>
  </si>
  <si>
    <t>PEDL235</t>
  </si>
  <si>
    <t>PEDL257</t>
  </si>
  <si>
    <t>PEDL273</t>
  </si>
  <si>
    <t>PEDL278</t>
  </si>
  <si>
    <t>PEDL305</t>
  </si>
  <si>
    <t>PEDL316</t>
  </si>
  <si>
    <t>PEDL326</t>
  </si>
  <si>
    <t>PEDL6</t>
  </si>
  <si>
    <t>PEDL70</t>
  </si>
  <si>
    <t>PL178</t>
  </si>
  <si>
    <t>PL179</t>
  </si>
  <si>
    <t>PL182</t>
  </si>
  <si>
    <t>PL205</t>
  </si>
  <si>
    <t>PL211</t>
  </si>
  <si>
    <t>PL220</t>
  </si>
  <si>
    <t>PL233</t>
  </si>
  <si>
    <t>PL240</t>
  </si>
  <si>
    <t>PL249</t>
  </si>
  <si>
    <t>INEOS industries</t>
  </si>
  <si>
    <t>LX002</t>
  </si>
  <si>
    <t>P1230</t>
  </si>
  <si>
    <t>P1328</t>
  </si>
  <si>
    <t>P1909</t>
  </si>
  <si>
    <t>P2306</t>
  </si>
  <si>
    <t>P2333</t>
  </si>
  <si>
    <t>PEDL145</t>
  </si>
  <si>
    <t>PEDL193</t>
  </si>
  <si>
    <t>PEDL272</t>
  </si>
  <si>
    <t>PEDL280</t>
  </si>
  <si>
    <t>PEDL282</t>
  </si>
  <si>
    <t>PEDL283</t>
  </si>
  <si>
    <t>PEDL284</t>
  </si>
  <si>
    <t>PEDL285</t>
  </si>
  <si>
    <t>PEDL289</t>
  </si>
  <si>
    <t>PEDL291</t>
  </si>
  <si>
    <t>PEDL292</t>
  </si>
  <si>
    <t>PEDL293</t>
  </si>
  <si>
    <t>PEDL294</t>
  </si>
  <si>
    <t>PEDL295</t>
  </si>
  <si>
    <t>PEDL296</t>
  </si>
  <si>
    <t>PEDL299</t>
  </si>
  <si>
    <t>PEDL300</t>
  </si>
  <si>
    <t>PEDL301</t>
  </si>
  <si>
    <t>PEDL303</t>
  </si>
  <si>
    <t>PEDL304</t>
  </si>
  <si>
    <t>PEDL307</t>
  </si>
  <si>
    <t>PEDL308</t>
  </si>
  <si>
    <t>PEDL309</t>
  </si>
  <si>
    <t>PEDL311</t>
  </si>
  <si>
    <t>PEDL332</t>
  </si>
  <si>
    <t>PEDL349</t>
  </si>
  <si>
    <t>P119</t>
  </si>
  <si>
    <t>P1272</t>
  </si>
  <si>
    <t>P1293</t>
  </si>
  <si>
    <t>P1383</t>
  </si>
  <si>
    <t>P1392</t>
  </si>
  <si>
    <t>P1588</t>
  </si>
  <si>
    <t>P1665</t>
  </si>
  <si>
    <t>P1823</t>
  </si>
  <si>
    <t>P2356</t>
  </si>
  <si>
    <t>P2357</t>
  </si>
  <si>
    <t>P2373</t>
  </si>
  <si>
    <t>P2397</t>
  </si>
  <si>
    <t>P2476</t>
  </si>
  <si>
    <t>P2481</t>
  </si>
  <si>
    <t>P264</t>
  </si>
  <si>
    <t>P345</t>
  </si>
  <si>
    <t>P1803</t>
  </si>
  <si>
    <t>Neptune Energy (including Engie E&amp;P UK Ltd)</t>
  </si>
  <si>
    <t>P1055</t>
  </si>
  <si>
    <t>P1622</t>
  </si>
  <si>
    <t>P1731</t>
  </si>
  <si>
    <t>P2130</t>
  </si>
  <si>
    <t>P2429</t>
  </si>
  <si>
    <t>P454</t>
  </si>
  <si>
    <t>P611</t>
  </si>
  <si>
    <t>ONE-Dyas UK Ltd (Formerly Oranje-Nassau Energie Resources Ltd)</t>
  </si>
  <si>
    <t>P1630</t>
  </si>
  <si>
    <t>P1914</t>
  </si>
  <si>
    <t>P2133</t>
  </si>
  <si>
    <t>Perenco UK Ltd</t>
  </si>
  <si>
    <t>ML005</t>
  </si>
  <si>
    <t>P005</t>
  </si>
  <si>
    <t>P025</t>
  </si>
  <si>
    <t>P050</t>
  </si>
  <si>
    <t>P1</t>
  </si>
  <si>
    <t>P1061</t>
  </si>
  <si>
    <t>P133</t>
  </si>
  <si>
    <t>P138</t>
  </si>
  <si>
    <t>P142</t>
  </si>
  <si>
    <t>P16</t>
  </si>
  <si>
    <t>P24</t>
  </si>
  <si>
    <t>P25</t>
  </si>
  <si>
    <t>P30</t>
  </si>
  <si>
    <t>P302</t>
  </si>
  <si>
    <t>P37</t>
  </si>
  <si>
    <t>P461</t>
  </si>
  <si>
    <t>P463</t>
  </si>
  <si>
    <t>P5</t>
  </si>
  <si>
    <t>P50</t>
  </si>
  <si>
    <t>P534</t>
  </si>
  <si>
    <t>P606</t>
  </si>
  <si>
    <t>P609</t>
  </si>
  <si>
    <t>P685</t>
  </si>
  <si>
    <t>P780</t>
  </si>
  <si>
    <t>P787</t>
  </si>
  <si>
    <t>P844</t>
  </si>
  <si>
    <t>P947</t>
  </si>
  <si>
    <t>PEDL328</t>
  </si>
  <si>
    <t>PL259</t>
  </si>
  <si>
    <t>PL89</t>
  </si>
  <si>
    <t>Premier Oil PLC</t>
  </si>
  <si>
    <t>P1042</t>
  </si>
  <si>
    <t>P1114</t>
  </si>
  <si>
    <t>P1330</t>
  </si>
  <si>
    <t>P1430</t>
  </si>
  <si>
    <t>P164</t>
  </si>
  <si>
    <t>P201</t>
  </si>
  <si>
    <t>P2070</t>
  </si>
  <si>
    <t>P2305</t>
  </si>
  <si>
    <t>P2453</t>
  </si>
  <si>
    <t>P2454</t>
  </si>
  <si>
    <t>P380</t>
  </si>
  <si>
    <t>P686</t>
  </si>
  <si>
    <t>P019</t>
  </si>
  <si>
    <t>P020</t>
  </si>
  <si>
    <t>P073</t>
  </si>
  <si>
    <t>P116</t>
  </si>
  <si>
    <t>P185</t>
  </si>
  <si>
    <t>P19</t>
  </si>
  <si>
    <t>P20</t>
  </si>
  <si>
    <t>P219</t>
  </si>
  <si>
    <t>P220</t>
  </si>
  <si>
    <t>P237</t>
  </si>
  <si>
    <t>P240</t>
  </si>
  <si>
    <t>P241</t>
  </si>
  <si>
    <t>P244</t>
  </si>
  <si>
    <t>P249</t>
  </si>
  <si>
    <t>P250</t>
  </si>
  <si>
    <t>P256</t>
  </si>
  <si>
    <t>P263</t>
  </si>
  <si>
    <t>P266</t>
  </si>
  <si>
    <t>P291</t>
  </si>
  <si>
    <t>P292</t>
  </si>
  <si>
    <t>P297</t>
  </si>
  <si>
    <t>P307</t>
  </si>
  <si>
    <t>P344</t>
  </si>
  <si>
    <t>P593</t>
  </si>
  <si>
    <t>P729</t>
  </si>
  <si>
    <t>P73</t>
  </si>
  <si>
    <t>P810</t>
  </si>
  <si>
    <t>P973</t>
  </si>
  <si>
    <t>P983</t>
  </si>
  <si>
    <t>P1051</t>
  </si>
  <si>
    <t>P108</t>
  </si>
  <si>
    <t>P1720</t>
  </si>
  <si>
    <t>P313</t>
  </si>
  <si>
    <t>P340</t>
  </si>
  <si>
    <t>P483</t>
  </si>
  <si>
    <t>P1015</t>
  </si>
  <si>
    <t>P11</t>
  </si>
  <si>
    <t>P1117</t>
  </si>
  <si>
    <t>P117</t>
  </si>
  <si>
    <t>P12</t>
  </si>
  <si>
    <t>P13</t>
  </si>
  <si>
    <t>P132</t>
  </si>
  <si>
    <t>P1664</t>
  </si>
  <si>
    <t>P169</t>
  </si>
  <si>
    <t>P1807</t>
  </si>
  <si>
    <t>P188</t>
  </si>
  <si>
    <t>P2323</t>
  </si>
  <si>
    <t>P2324</t>
  </si>
  <si>
    <t>P233</t>
  </si>
  <si>
    <t>P2340</t>
  </si>
  <si>
    <t>P2351</t>
  </si>
  <si>
    <t>P2376</t>
  </si>
  <si>
    <t>P2377</t>
  </si>
  <si>
    <t>P2380</t>
  </si>
  <si>
    <t>P2391</t>
  </si>
  <si>
    <t>P255</t>
  </si>
  <si>
    <t>P257</t>
  </si>
  <si>
    <t>P295</t>
  </si>
  <si>
    <t>P296</t>
  </si>
  <si>
    <t>P359</t>
  </si>
  <si>
    <t>P465</t>
  </si>
  <si>
    <t>P523</t>
  </si>
  <si>
    <t>P54</t>
  </si>
  <si>
    <t>P559</t>
  </si>
  <si>
    <t>P598</t>
  </si>
  <si>
    <t>P664</t>
  </si>
  <si>
    <t>P69</t>
  </si>
  <si>
    <t>P7</t>
  </si>
  <si>
    <t>P8</t>
  </si>
  <si>
    <t>P84</t>
  </si>
  <si>
    <t>P88</t>
  </si>
  <si>
    <t>P886</t>
  </si>
  <si>
    <t>P96</t>
  </si>
  <si>
    <t>SICCAR POINT ENERGY</t>
  </si>
  <si>
    <t>P1028</t>
  </si>
  <si>
    <t>P1189</t>
  </si>
  <si>
    <t>P1830</t>
  </si>
  <si>
    <t>P1854</t>
  </si>
  <si>
    <t>P2138</t>
  </si>
  <si>
    <t>P2139</t>
  </si>
  <si>
    <t>P2403</t>
  </si>
  <si>
    <t>P2461</t>
  </si>
  <si>
    <t>P974</t>
  </si>
  <si>
    <t>P1064</t>
  </si>
  <si>
    <t>P205</t>
  </si>
  <si>
    <t>P232</t>
  </si>
  <si>
    <t>P258</t>
  </si>
  <si>
    <t>P338</t>
  </si>
  <si>
    <t>P478</t>
  </si>
  <si>
    <t>P945</t>
  </si>
  <si>
    <t>P980</t>
  </si>
  <si>
    <t>TOTAL Group / Total Holdings UK Limited</t>
  </si>
  <si>
    <t>E450</t>
  </si>
  <si>
    <t>E455</t>
  </si>
  <si>
    <t>P1041</t>
  </si>
  <si>
    <t>P1159</t>
  </si>
  <si>
    <t>P118</t>
  </si>
  <si>
    <t>P1195</t>
  </si>
  <si>
    <t>P1453</t>
  </si>
  <si>
    <t>P1464</t>
  </si>
  <si>
    <t>P1678</t>
  </si>
  <si>
    <t>P1820</t>
  </si>
  <si>
    <t>P1891</t>
  </si>
  <si>
    <t>P1970</t>
  </si>
  <si>
    <t>P208</t>
  </si>
  <si>
    <t>P2131</t>
  </si>
  <si>
    <t>P2158</t>
  </si>
  <si>
    <t>P2214</t>
  </si>
  <si>
    <t>P2277</t>
  </si>
  <si>
    <t>P2344</t>
  </si>
  <si>
    <t>P2386</t>
  </si>
  <si>
    <t>P239</t>
  </si>
  <si>
    <t>P2405</t>
  </si>
  <si>
    <t>P2411</t>
  </si>
  <si>
    <t>P2414</t>
  </si>
  <si>
    <t>P2415</t>
  </si>
  <si>
    <t>P2418</t>
  </si>
  <si>
    <t>P2450</t>
  </si>
  <si>
    <t>P2469</t>
  </si>
  <si>
    <t>P268</t>
  </si>
  <si>
    <t>P281</t>
  </si>
  <si>
    <t>P284</t>
  </si>
  <si>
    <t>P362</t>
  </si>
  <si>
    <t>P416</t>
  </si>
  <si>
    <t>P491</t>
  </si>
  <si>
    <t>P496</t>
  </si>
  <si>
    <t>P622</t>
  </si>
  <si>
    <t>P666</t>
  </si>
  <si>
    <t>P701</t>
  </si>
  <si>
    <t>P724</t>
  </si>
  <si>
    <t>P735</t>
  </si>
  <si>
    <t>P752</t>
  </si>
  <si>
    <t>P90</t>
  </si>
  <si>
    <t>P911</t>
  </si>
  <si>
    <t>P967</t>
  </si>
  <si>
    <t>Gas Pipeline - Seabed rental Rough field</t>
  </si>
  <si>
    <t>Gas Pipeline - Seabed rental York</t>
  </si>
  <si>
    <t>River fields pipeline - Hydrocarbon pipeline</t>
  </si>
  <si>
    <t>Seaton Sands - Ekofisk</t>
  </si>
  <si>
    <t>Theddlethorpe Caister Murdoch</t>
  </si>
  <si>
    <t>Theddlethorpe Viking Pipeline</t>
  </si>
  <si>
    <t>Victor Viking</t>
  </si>
  <si>
    <t>Viking Field (1)</t>
  </si>
  <si>
    <t>Viking Field (2)</t>
  </si>
  <si>
    <t>Hydrocarbon Pipeline - Hewett</t>
  </si>
  <si>
    <t>Hydrocarbon Pipeline - Liverpool Bay</t>
  </si>
  <si>
    <t>Breagh Pipeline/RvTeesCrossing</t>
  </si>
  <si>
    <t>Pipeline Lease</t>
  </si>
  <si>
    <t>Furzey Island Pipeline</t>
  </si>
  <si>
    <t>Hydrocarbon Pipeline - LASMO Eagles ETS Pipeline</t>
  </si>
  <si>
    <t>Hydrocarbon Pipeline - Leman Field</t>
  </si>
  <si>
    <t>Hydrocarbon Pipeline - Leman Field (1)</t>
  </si>
  <si>
    <t>Oil Pipeline - Amoco Pipeline</t>
  </si>
  <si>
    <t>Oil Pipeline - Bacton Lancelot</t>
  </si>
  <si>
    <t>Oil Pipeline - Easington Amethyst</t>
  </si>
  <si>
    <t>Oil Pipeline - Paston Amoco</t>
  </si>
  <si>
    <t>Oil Pipeline - Pickerill Pipeline</t>
  </si>
  <si>
    <t>Slipway Furzey Island</t>
  </si>
  <si>
    <t>Aggregate Industries UK Ltd</t>
  </si>
  <si>
    <t>Area 395/1-2, Off Selsey Bill</t>
  </si>
  <si>
    <t>Albion Stone</t>
  </si>
  <si>
    <t>Admiralty Quarries</t>
  </si>
  <si>
    <t>Portland Land and Minerals</t>
  </si>
  <si>
    <t>Breedon Group PLC (Incorporated in Jersey)</t>
  </si>
  <si>
    <t>Stowe Hill Cert/Surf Royalties</t>
  </si>
  <si>
    <t>Britannia Aggregates Ltd</t>
  </si>
  <si>
    <t>Area 498, North Inner Gabbard</t>
  </si>
  <si>
    <t>Area 508, Longsand</t>
  </si>
  <si>
    <t>Cemex UK Materials Ltd</t>
  </si>
  <si>
    <t>Area 137, Area A</t>
  </si>
  <si>
    <t>Area 340, Nab</t>
  </si>
  <si>
    <t>Area 393, Hilbre Swash</t>
  </si>
  <si>
    <t>Area 407, St Catherine's</t>
  </si>
  <si>
    <t>Area 430, Southwold East</t>
  </si>
  <si>
    <t>Area 453, Owers Extension</t>
  </si>
  <si>
    <t>Area 458/464, West Bassurelle</t>
  </si>
  <si>
    <t>Area 460, South Hastings</t>
  </si>
  <si>
    <t>Area 472, Culver Sands</t>
  </si>
  <si>
    <t>Area 473, Greenwich Light East</t>
  </si>
  <si>
    <t>Area 507/1-6, Shipwash</t>
  </si>
  <si>
    <t>Area 510/1-2, Longsand</t>
  </si>
  <si>
    <t>Area 511, Lowestoft</t>
  </si>
  <si>
    <t>Area 512, ex 251/454</t>
  </si>
  <si>
    <t>Area 513, Lowestoft</t>
  </si>
  <si>
    <t>Area 514/1-4 Humber</t>
  </si>
  <si>
    <t>Area 526, Culver Extension</t>
  </si>
  <si>
    <t>Llysfaen</t>
  </si>
  <si>
    <t>Pant y Pwll Dwr Quarry</t>
  </si>
  <si>
    <t>Cleveland Potash Ltd</t>
  </si>
  <si>
    <t>Boulby</t>
  </si>
  <si>
    <t>DEME Building Materials Ltd</t>
  </si>
  <si>
    <t>Area 478, Area 1 South</t>
  </si>
  <si>
    <t>Area 483, Humber 5</t>
  </si>
  <si>
    <t>Area 484, Humber 3</t>
  </si>
  <si>
    <t>Area 506, Humber 4 &amp; 7</t>
  </si>
  <si>
    <t>Hanson UK Group</t>
  </si>
  <si>
    <t>Area 106/400, North Dowsing</t>
  </si>
  <si>
    <t>Area 212, Norfolk</t>
  </si>
  <si>
    <t>Area 240, Cross Sands</t>
  </si>
  <si>
    <t>Area 242/361, Lowestoft</t>
  </si>
  <si>
    <t>Area 372/1, North Nab</t>
  </si>
  <si>
    <t>Area 401/2, Yarmouth</t>
  </si>
  <si>
    <t>Area 435, Inner Owers</t>
  </si>
  <si>
    <t>Area 470/1-2, N. Bristol Deep</t>
  </si>
  <si>
    <t>Area 528, Outer Thames Estuary</t>
  </si>
  <si>
    <t>Areas 473, Greenwich Light East</t>
  </si>
  <si>
    <t>Carreg y Llam</t>
  </si>
  <si>
    <t>Newport Sand Wharf Berth, Rvr Usk</t>
  </si>
  <si>
    <t>Rvr Usk nr Caldicot Level</t>
  </si>
  <si>
    <t>Llanelli Sand Dredging Ltd</t>
  </si>
  <si>
    <t>Area 476, Nobel Banks</t>
  </si>
  <si>
    <t>Tarmac Holdings Limited</t>
  </si>
  <si>
    <t>Area 127, SW Needles</t>
  </si>
  <si>
    <t>Area 197, Protector Overfalls</t>
  </si>
  <si>
    <t>Area 254, Off Great Yarmouth</t>
  </si>
  <si>
    <t>Area 351, SE Isle of Wight</t>
  </si>
  <si>
    <t>Area 392, Hilbre Swash</t>
  </si>
  <si>
    <t>Area 396/488, Inner Owers</t>
  </si>
  <si>
    <t>Area 481, Inner Dowsing</t>
  </si>
  <si>
    <t>Area 493, Humber Overfalls</t>
  </si>
  <si>
    <t>Area 494, North Cross Sands</t>
  </si>
  <si>
    <t>Area 500/1-2, South Wight</t>
  </si>
  <si>
    <t>Area 509/1-3, Longsand</t>
  </si>
  <si>
    <t>Crown Farm &amp; Delamere Quarries</t>
  </si>
  <si>
    <t>Magheramourne, Larne Lough</t>
  </si>
  <si>
    <t>Pant Quarry</t>
  </si>
  <si>
    <t>Stainton Quarry</t>
  </si>
  <si>
    <t>Van Oord UK Ltd</t>
  </si>
  <si>
    <t>Volker Dredging Ltd</t>
  </si>
  <si>
    <t>Area 228, Off Great Yarmouth</t>
  </si>
  <si>
    <t>Area 461, Median Deep</t>
  </si>
  <si>
    <t>Westminster Gravels Ltd</t>
  </si>
  <si>
    <t>Area 451, St Catherine's</t>
  </si>
  <si>
    <t>Area 457, Liverpool Bay</t>
  </si>
  <si>
    <t>Area 501, North Falls East</t>
  </si>
  <si>
    <t>Area 515, Outer Dowsing</t>
  </si>
  <si>
    <t>Oil Pipeline - Clair Pipeline</t>
  </si>
  <si>
    <t>Oil Pipeline - Orka Voe - West of Shetland</t>
  </si>
  <si>
    <t>Oil Pipeline - Britannia Field to St Fergus</t>
  </si>
  <si>
    <t>Gas Pipeline - Orka Voe - East of Shetland</t>
  </si>
  <si>
    <t>Ninian Field to Grutwick</t>
  </si>
  <si>
    <t>Oil Pipeline - Forties Field to Cruden Bay</t>
  </si>
  <si>
    <t xml:space="preserve">Forties Field </t>
  </si>
  <si>
    <t>Jacky B Project</t>
  </si>
  <si>
    <t xml:space="preserve">NSMP Operations Ltd </t>
  </si>
  <si>
    <t>Oil Pipeline - Frigg Field to Rattray Bay</t>
  </si>
  <si>
    <t>Pipeline Lease - Laggan Tormore Export Pipe</t>
  </si>
  <si>
    <t>Gas Pipeline - Fulmar</t>
  </si>
  <si>
    <t>Oil Pipeline - Brent St Fergus</t>
  </si>
  <si>
    <t>Hydrocarbon Pipeline - Goldeneye</t>
  </si>
  <si>
    <t>Hydrocarbon Pipeline - Atlantic Cromarty</t>
  </si>
  <si>
    <t>SAGE North Sea Ltd</t>
  </si>
  <si>
    <t>Beryl Field</t>
  </si>
  <si>
    <t>Pipeline Lease - Laggan Tomore Import Pipes</t>
  </si>
  <si>
    <t>Brett Group</t>
  </si>
  <si>
    <t>Irish Salt Mining &amp; Exploration Co. Ltd</t>
  </si>
  <si>
    <t>The Banks Group</t>
  </si>
  <si>
    <t>Saint-Gobain Ltd</t>
  </si>
  <si>
    <t>ANASURIA HIBISCUS UK Ltd</t>
  </si>
  <si>
    <t>BHP Billiton Petroleum Great Britain Ltd</t>
  </si>
  <si>
    <t>CalEnergy Gas Ltd</t>
  </si>
  <si>
    <t>SUMMIT Exploration and Production</t>
  </si>
  <si>
    <t>Suncor Energy UK Ltd</t>
  </si>
  <si>
    <t xml:space="preserve">NOBLE ENERGY GROUP </t>
  </si>
  <si>
    <t>Iranian Oil Company (U.K.) Ltd</t>
  </si>
  <si>
    <t>TULLOW OIL PLC</t>
  </si>
  <si>
    <t>Companies House</t>
  </si>
  <si>
    <t>00245717</t>
  </si>
  <si>
    <t>Cement, Aggregates</t>
  </si>
  <si>
    <t>https://www.aggregate.com/</t>
  </si>
  <si>
    <t>https://beta.companieshouse.gov.uk/company/00245717</t>
  </si>
  <si>
    <t>01767530</t>
  </si>
  <si>
    <t>Portland Stone</t>
  </si>
  <si>
    <t>https://www.albionstone.com/</t>
  </si>
  <si>
    <t>https://beta.companieshouse.gov.uk/company/01767530</t>
  </si>
  <si>
    <t>Construction Materials</t>
  </si>
  <si>
    <t>https://www.breedongroup.com/</t>
  </si>
  <si>
    <t>https://www.jerseyfsc.org/registry/documentsearch/NameDetail.aspx?Id=124680</t>
  </si>
  <si>
    <t>00227266</t>
  </si>
  <si>
    <t>https://www.brett.co.uk/</t>
  </si>
  <si>
    <t>https://beta.companieshouse.gov.uk/company/00227266</t>
  </si>
  <si>
    <t>02304376</t>
  </si>
  <si>
    <t>Extraction of aggregates</t>
  </si>
  <si>
    <t>https://www.brett.co.uk/aggregates/products-and-services/marine-aggregate-dredging</t>
  </si>
  <si>
    <t>https://beta.companieshouse.gov.uk/company/02304376</t>
  </si>
  <si>
    <t>04895833</t>
  </si>
  <si>
    <t>https://www.cemex.co.uk/</t>
  </si>
  <si>
    <t>https://beta.companieshouse.gov.uk/company/04895833</t>
  </si>
  <si>
    <t>00915392</t>
  </si>
  <si>
    <t xml:space="preserve">Potash, Salt </t>
  </si>
  <si>
    <t>http://www.icl-uk.uk/</t>
  </si>
  <si>
    <t>https://beta.companieshouse.gov.uk/company/00915392</t>
  </si>
  <si>
    <t>04590759</t>
  </si>
  <si>
    <t>Sand, Gravel</t>
  </si>
  <si>
    <t>https://www.deme-group.com/dbm</t>
  </si>
  <si>
    <t>https://beta.companieshouse.gov.uk/company/04590759</t>
  </si>
  <si>
    <t>00485700</t>
  </si>
  <si>
    <t>https://www.hanson.co.uk/en</t>
  </si>
  <si>
    <t>https://beta.companieshouse.gov.uk/company/00485700</t>
  </si>
  <si>
    <t>NI006389</t>
  </si>
  <si>
    <t>Salt Rock</t>
  </si>
  <si>
    <t>https://irishsaltmines.co.uk/</t>
  </si>
  <si>
    <t>https://beta.companieshouse.gov.uk/company/NI006389</t>
  </si>
  <si>
    <t>00338917</t>
  </si>
  <si>
    <t>https://llanellisand.boskalis.com/</t>
  </si>
  <si>
    <t>https://beta.companieshouse.gov.uk/company/00338917</t>
  </si>
  <si>
    <t>03291592</t>
  </si>
  <si>
    <t>http://www.saint-gobain.co.uk/</t>
  </si>
  <si>
    <t>https://beta.companieshouse.gov.uk/company/03291592</t>
  </si>
  <si>
    <t>07533961</t>
  </si>
  <si>
    <t>https://www.tarmac.com/</t>
  </si>
  <si>
    <t>https://beta.companieshouse.gov.uk/company/07533961</t>
  </si>
  <si>
    <t>Coal</t>
  </si>
  <si>
    <t>https://www.banksgroup.co.uk/</t>
  </si>
  <si>
    <t>https://beta.companieshouse.gov.uk/company/11269831</t>
  </si>
  <si>
    <t>01805156</t>
  </si>
  <si>
    <t>Marine Aggregate Dredging</t>
  </si>
  <si>
    <t>https://www.vanoord.com/</t>
  </si>
  <si>
    <t>https://beta.companieshouse.gov.uk/company/01805156</t>
  </si>
  <si>
    <t>01179300</t>
  </si>
  <si>
    <t>https://beta.companieshouse.gov.uk/company/01179300</t>
  </si>
  <si>
    <t>02380267</t>
  </si>
  <si>
    <t>Marine Aggregates</t>
  </si>
  <si>
    <t>https://westminster.boskalis.com/</t>
  </si>
  <si>
    <t>03949599</t>
  </si>
  <si>
    <t>https://www.alphapetroleum.com/</t>
  </si>
  <si>
    <t>https://beta.companieshouse.gov.uk/company/03949599</t>
  </si>
  <si>
    <t>09696268</t>
  </si>
  <si>
    <t>https://www.anasuria.co.uk/</t>
  </si>
  <si>
    <t>https://beta.companieshouse.gov.uk/company/09696268</t>
  </si>
  <si>
    <t>04614761</t>
  </si>
  <si>
    <t>http://www.apachecorp.com/</t>
  </si>
  <si>
    <t>https://beta.companieshouse.gov.uk/company/04614761</t>
  </si>
  <si>
    <t>00810819</t>
  </si>
  <si>
    <t>https://www.bhp.com/</t>
  </si>
  <si>
    <t>https://beta.companieshouse.gov.uk/company/00810819</t>
  </si>
  <si>
    <t>00305943</t>
  </si>
  <si>
    <t>https://www.bp.com/</t>
  </si>
  <si>
    <t>https://beta.companieshouse.gov.uk/company/00305943</t>
  </si>
  <si>
    <t>04370508</t>
  </si>
  <si>
    <t>https://www.calenergyresources.com/</t>
  </si>
  <si>
    <t>https://beta.companieshouse.gov.uk/company/04370508</t>
  </si>
  <si>
    <t>03033654</t>
  </si>
  <si>
    <t>https://www.centrica.com/</t>
  </si>
  <si>
    <t>https://beta.companieshouse.gov.uk/company/03033654</t>
  </si>
  <si>
    <t>FC027988</t>
  </si>
  <si>
    <t>https://www.chrysaor.com/</t>
  </si>
  <si>
    <t>https://beta.companieshouse.gov.uk/company/FC027988</t>
  </si>
  <si>
    <t>01051137</t>
  </si>
  <si>
    <t>https://cnoocinternational.com/operations/europe/uk</t>
  </si>
  <si>
    <t>https://beta.companieshouse.gov.uk/company/01051137</t>
  </si>
  <si>
    <t>00813187</t>
  </si>
  <si>
    <t>https://www.cnrl.com/</t>
  </si>
  <si>
    <t>https://beta.companieshouse.gov.uk/company/00813187/filing-history</t>
  </si>
  <si>
    <t>03456891</t>
  </si>
  <si>
    <t>https://www.dana-petroleum.com/</t>
  </si>
  <si>
    <t>https://beta.companieshouse.gov.uk/company/03456891</t>
  </si>
  <si>
    <t>00862823</t>
  </si>
  <si>
    <t>https://www.eni.com/enipedia/en_IT/international-presence/europe/enis-activities-in-the-united-kingdom.page</t>
  </si>
  <si>
    <t>https://beta.companieshouse.gov.uk/company/00862823</t>
  </si>
  <si>
    <t>07140891</t>
  </si>
  <si>
    <t>https://www.enquest.com/</t>
  </si>
  <si>
    <t>https://beta.companieshouse.gov.uk/company/07140891</t>
  </si>
  <si>
    <t>01285743</t>
  </si>
  <si>
    <t>https://www.equinor.com/en/where-we-are/united-kingdom.html</t>
  </si>
  <si>
    <t>https://beta.companieshouse.gov.uk/company/01285743</t>
  </si>
  <si>
    <t>00207426</t>
  </si>
  <si>
    <t>https://www.exxonmobil.co.uk/Company/Overview/UK-operations/Production</t>
  </si>
  <si>
    <t>https://beta.companieshouse.gov.uk/company/00207426</t>
  </si>
  <si>
    <t>05245689</t>
  </si>
  <si>
    <t>https://www.hurricaneenergy.com/</t>
  </si>
  <si>
    <t>https://beta.companieshouse.gov.uk/company/05245689</t>
  </si>
  <si>
    <t>04981279</t>
  </si>
  <si>
    <t>https://www.igasplc.com/</t>
  </si>
  <si>
    <t>https://beta.companieshouse.gov.uk/company/04981279</t>
  </si>
  <si>
    <t>SC200459, 09121775, 06981897, 10660338</t>
  </si>
  <si>
    <t>https://www.ineos.com/</t>
  </si>
  <si>
    <t>https://beta.companieshouse.gov.uk/company/SC200459</t>
  </si>
  <si>
    <t>01019769</t>
  </si>
  <si>
    <t>Not available</t>
  </si>
  <si>
    <t>https://beta.companieshouse.gov.uk/company/01019769</t>
  </si>
  <si>
    <t>Ithaca energy UK</t>
  </si>
  <si>
    <t>SC272009</t>
  </si>
  <si>
    <t>https://www.ithacaenergy.com/</t>
  </si>
  <si>
    <t>https://beta.companieshouse.gov.uk/company/SC272009</t>
  </si>
  <si>
    <t>03288689</t>
  </si>
  <si>
    <t>http://www.nex.jx-group.co.jp/english/activity/england/northsea.html</t>
  </si>
  <si>
    <t>https://beta.companieshouse.gov.uk/company/03288689</t>
  </si>
  <si>
    <t>03386464</t>
  </si>
  <si>
    <t>https://www.neptuneenergy.com/</t>
  </si>
  <si>
    <t>https://beta.companieshouse.gov.uk/company/03386464</t>
  </si>
  <si>
    <t>00797339</t>
  </si>
  <si>
    <t>https://www.nblenergy.com/</t>
  </si>
  <si>
    <t>https://beta.companieshouse.gov.uk/company/00797339</t>
  </si>
  <si>
    <t>09711370</t>
  </si>
  <si>
    <t>http://www.nsmp-limited.com/</t>
  </si>
  <si>
    <t>https://beta.companieshouse.gov.uk/company/09711370</t>
  </si>
  <si>
    <t>03531783</t>
  </si>
  <si>
    <t>https://onedyas.com/</t>
  </si>
  <si>
    <t>https://beta.companieshouse.gov.uk/company/03531783</t>
  </si>
  <si>
    <t>04653066</t>
  </si>
  <si>
    <t>https://www.perenco.com/subsidiaries/uk</t>
  </si>
  <si>
    <t>https://beta.companieshouse.gov.uk/company/04653066</t>
  </si>
  <si>
    <t>SC234781</t>
  </si>
  <si>
    <t>https://www.premier-oil.com/</t>
  </si>
  <si>
    <t>https://beta.companieshouse.gov.uk/company/SC234781</t>
  </si>
  <si>
    <t>00825828</t>
  </si>
  <si>
    <t>https://www.repsolsinopecuk.com/</t>
  </si>
  <si>
    <t>https://beta.companieshouse.gov.uk/company/00825828</t>
  </si>
  <si>
    <t>FC009587</t>
  </si>
  <si>
    <t>https://rockroseenergy.com/</t>
  </si>
  <si>
    <t>https://beta.companieshouse.gov.uk/company/FC009587</t>
  </si>
  <si>
    <t>04366849</t>
  </si>
  <si>
    <t>https://royaldutchshellplc.com/</t>
  </si>
  <si>
    <t>https://beta.companieshouse.gov.uk/company/04366849</t>
  </si>
  <si>
    <t>FC033971</t>
  </si>
  <si>
    <t>https://www.ancala.com/</t>
  </si>
  <si>
    <t>https://beta.companieshouse.gov.uk/company/FC033971</t>
  </si>
  <si>
    <t>09102478</t>
  </si>
  <si>
    <t>http://www.siccarpointenergy.co.uk/</t>
  </si>
  <si>
    <t>https://beta.companieshouse.gov.uk/company/09102478</t>
  </si>
  <si>
    <t>08860426</t>
  </si>
  <si>
    <t>https://summiteandp.com/</t>
  </si>
  <si>
    <t>https://beta.companieshouse.gov.uk/company/08860426</t>
  </si>
  <si>
    <t>00972618</t>
  </si>
  <si>
    <t>https://www.suncor.com/en-ca/about-us/exploration-and-production/united-kingdom</t>
  </si>
  <si>
    <t>https://beta.companieshouse.gov.uk/company/00972618</t>
  </si>
  <si>
    <t>05975475</t>
  </si>
  <si>
    <t>https://www.taqaglobal.com/our-regions/united-kingdom/overview</t>
  </si>
  <si>
    <t>https://beta.companieshouse.gov.uk/company/05975475</t>
  </si>
  <si>
    <t>01722136</t>
  </si>
  <si>
    <t>https://www.total.uk/</t>
  </si>
  <si>
    <t>https://beta.companieshouse.gov.uk/company/01722136</t>
  </si>
  <si>
    <t>03919249</t>
  </si>
  <si>
    <t>https://www.tullowoil.com/</t>
  </si>
  <si>
    <t>https://beta.companieshouse.gov.uk/company/03919249</t>
  </si>
  <si>
    <t>n/c</t>
  </si>
  <si>
    <t>N°</t>
  </si>
  <si>
    <t>Requirement number</t>
  </si>
  <si>
    <t>Requirement name</t>
  </si>
  <si>
    <t>Current status</t>
  </si>
  <si>
    <t>Legal framework</t>
  </si>
  <si>
    <t>Contract and license allocations</t>
  </si>
  <si>
    <t>License registers</t>
  </si>
  <si>
    <t>Contracts</t>
  </si>
  <si>
    <t>Beneficial ownership</t>
  </si>
  <si>
    <t>State participation</t>
  </si>
  <si>
    <t>Exploration activities</t>
  </si>
  <si>
    <t>Production data</t>
  </si>
  <si>
    <t>Export data</t>
  </si>
  <si>
    <t>Comprehensive disclosure of taxes and revenues</t>
  </si>
  <si>
    <t>In-kind revenues</t>
  </si>
  <si>
    <t>Infrastructure provisions and barter arrangements</t>
  </si>
  <si>
    <t>Transportation revenues</t>
  </si>
  <si>
    <t>Transactions between SOEs and government entities</t>
  </si>
  <si>
    <t>Subnational direct payments</t>
  </si>
  <si>
    <t>Level of disaggregation</t>
  </si>
  <si>
    <t>Data timeliness</t>
  </si>
  <si>
    <t>Data quality</t>
  </si>
  <si>
    <t>Distribution of revenues</t>
  </si>
  <si>
    <t>Subnational transfers</t>
  </si>
  <si>
    <t>Additional information on revenue management and expenditures</t>
  </si>
  <si>
    <t>Social and environmental expenditures</t>
  </si>
  <si>
    <t>SOE quasi-fiscal expenditures</t>
  </si>
  <si>
    <t>Contribution of the extractive sector to the economy</t>
  </si>
  <si>
    <t>Environmental impact</t>
  </si>
  <si>
    <t>Not met</t>
  </si>
  <si>
    <t>Partly met</t>
  </si>
  <si>
    <t>Mostly met</t>
  </si>
  <si>
    <t>Fully met</t>
  </si>
  <si>
    <t>Exceeded</t>
  </si>
  <si>
    <t>No Progress</t>
  </si>
  <si>
    <t>Inadequate</t>
  </si>
  <si>
    <t>Meaningful</t>
  </si>
  <si>
    <t>Satisfactory</t>
  </si>
  <si>
    <t>Beyond</t>
  </si>
  <si>
    <t>Only encouraged or recommended</t>
  </si>
  <si>
    <t>Status first validation (2019)</t>
  </si>
  <si>
    <t>https://www.ukeiti.org/mining-quarrying#leg</t>
  </si>
  <si>
    <t>https://www.ukeiti.org/oil-gas#leg</t>
  </si>
  <si>
    <t>For Oil &amp; Gas sector: https://www.ukeiti.org/oil-gas#res
For Mining and Quarryong sector: https://www.ukeiti.org/mining-quarrying#prod
In addition to EITI Reporting, exploration information is updated at least once a year</t>
  </si>
  <si>
    <t>For EITI Reporting: 
- For Oil &amp; Gas sector: https://www.ukeiti.org/oil-gas#pro
- For Mining and Quarryingsector: https://www.ukeiti.org/mining-quarrying#prod
In addition to EITI Reporting, 
BEIS data on aggregate coal and oil &amp; gas production are updated montly; 
DUKES is updated annually; 
Some OGA data produced in step with BEIS monthly data but with a lag; 
Energy trend data is updated quarterly; 
Scottish production data is updated annually; 
Other reports and summaries are prepared on an annual basis.</t>
  </si>
  <si>
    <t>Not assessed</t>
  </si>
  <si>
    <t xml:space="preserve">UK EITI Website:
https://www.ukeiti.org/energy-transition </t>
  </si>
  <si>
    <t>North Sea Deal:
https://www.gov.uk/government/news/north-sea-deal-to-protect-jobs-in-green-energy-transition</t>
  </si>
  <si>
    <t>The UK is doing in the energy transition space</t>
  </si>
  <si>
    <t>Business Income Manual (HMRC) : https://www.gov.uk/government/collections/business-income-manual-bim;
Guidance: Minerals (MHCLG) : https://www.gov.uk/guidance/minerals;
Minerals Planning Policy (Welsh Government) : https://gov.wales/topics/planning/policy/minerals/?lang=en;
Minerals UK: Planning : http://www.bgs.ac.uk/mineralsuk/planning/home.html;
National Planning Framework 3 (Scottish Government) : https://beta.gov.scot/publications/national-planning-framework-3/;
National Planning Policy Framework (MHCLG): https://www.gov.uk/government/uploads/system/uploads/attachment_data/file/6077/2116950.pdf;
NI laws and regulations: Minerals and petroleum legislation, policy and statutory rules | Department for the Economy (economy-ni.gov.uk)</t>
  </si>
  <si>
    <t>Coal Authority: https://www.gov.uk/government/organisations/the-coal-authority;
Coal Authority metadata: https://www.gov.uk/government/collections/coal-mining-data;
Marine Licensing Applications received and determined (Welsh Government): https://naturalresources.wales/permits-and-permissions/marine-licensing/applications-received-and-determined/?lang=en;
Marine Licensing Information (Scottish Government): http://www.gov.scot/Topics/marine/Licensing/marine/register;
Licence register of Mineral Prospecting licences (NI): https://www.economy-ni.gov.uk/articles/minerals-licensing
Production Licences (British Marine Aggregate Producers Association): https://www.bmapa.org/resources_and_operations/production_licences.php;
Public register (Marine Management Organisation): https://marinelicensing.marinemanagement.org.uk/mmo/fox/live/MMO_PUBLIC_REGISTER;</t>
  </si>
  <si>
    <t>Interactive maps and tools (Oil &amp; Gas Authority): https://www.ogauthority.co.uk/data-centre/interactive-maps-and-tools/;
Licence Data (Oil &amp; Gas Authority): http://www.ogauthority.co.uk/data-centre/data-downloads-and-publications/licence-data;
Petroleum licensing (NI Government): http://www.economy-ni.gov.uk/articles/petroleum-licensing;</t>
  </si>
  <si>
    <r>
      <t xml:space="preserve">The UKEITI website states that "the MSG does not believe there are any non-trivial deviations in the award of licences for 2018 or previous years covering the award and transfer of marine aggregates", </t>
    </r>
    <r>
      <rPr>
        <sz val="11"/>
        <color rgb="FF7030A0"/>
        <rFont val="Franklin Gothic Book"/>
        <family val="2"/>
      </rPr>
      <t>although it is unclear whether the MSG has assessed deviations in license awards in 2019</t>
    </r>
    <r>
      <rPr>
        <sz val="11"/>
        <color theme="1"/>
        <rFont val="Franklin Gothic Book"/>
        <family val="2"/>
      </rPr>
      <t>.</t>
    </r>
  </si>
  <si>
    <t>The MSG may wish to update its assessment of non-trivial deviations from statutory procedures for awarding mining and quarrying licenses/leases to cover awards in 2019.</t>
  </si>
  <si>
    <r>
      <rPr>
        <sz val="11"/>
        <color rgb="FF7030A0"/>
        <rFont val="Franklin Gothic Book"/>
        <family val="2"/>
      </rPr>
      <t>It is unclear from both UKEITI publications and respective government entities' websites how many licenses/leases in the mining and quarrying sectors were transferred in 2019</t>
    </r>
    <r>
      <rPr>
        <sz val="11"/>
        <color theme="1"/>
        <rFont val="Franklin Gothic Book"/>
        <family val="2"/>
      </rPr>
      <t>.</t>
    </r>
  </si>
  <si>
    <t>The MSG is encouraged to provide links to public sources of information clarifying the precise number (and identity) of mining and quarrying licenses/leases transferred in 2019.</t>
  </si>
  <si>
    <t>EITI IS initial assessment</t>
  </si>
  <si>
    <t>Only one company reported material payments under section 106 or equivalent legislation. It was Aggregate Industries UK Ltd, who reported total payments for £113,326.</t>
  </si>
  <si>
    <t>Stock Market listings is one of the measures being taken forward under the Government’s Corporate Transparency and Register Reform proposals. The UK MSG is therefore waiting for the Government to act on this as part of the wider Register Reform measures. The Government committed to these reforms in 2020
https://www.gov.uk/government/consultations/corporate-transparency-and-register-reform, (see paras 30 and 31).
In January 2021 the UK MSG agreed to update the Beneficial Ownership disclosure form on their reporting templates to include a requirement to include the parent company name and a link to their Stock Exchange website page. See minutes of the 43rd MSG meeting (para 16). https://www.ukeiti.org/publication/43rd-uk-eiti-msg-meeting-14th-january-2021-minutes
This was originally highlighted by the Independent Administrator as part of their recommendations after the 2019 Reconciliation process. See link to minutes of the 42nd MSG meeting (para 8).
https://www.ukeiti.org/publication/42nd-uk-eiti-msg-meeting-18th-november-2020-minutes
The MSG have also set aside time on the agenda at their July 2021 meeting to discuss and ensure that they are content that the BO register is reliable and comprehensive.</t>
  </si>
  <si>
    <t>https://find-and-update.company-information.service.gov.uk/?_ga=2.193908197.992492915.1624896376-1681986200.1618224557</t>
  </si>
  <si>
    <t>The requirements around beneficial ownership are focused on private, unlisted entities. The approach to beneficial ownership is aligned with the provisions of Part 21A of the Companies Act 2006 and related provisions of the Companies Act 2006 inserted by the Small Business, Enterprise and Employment Act 2015.
https://www.gov.uk/guidance/people-with-significant-control-pscs</t>
  </si>
  <si>
    <t>https://www.gov.uk/government/news/the-small-business-enterprise-and-employment-bill-is-coming</t>
  </si>
  <si>
    <t xml:space="preserve">The Welsh petroleum licences and associated decisions are now live on the Welsh Government website.
The tracker:
https://gov.wales/petroleum-exploration-and-development-licence-consent-tracker
The collection of PEDLs:
https://gov.wales/petroleum-exploration-and-development-licences-pedls
Both planning authorities and Natural Resource Wales (NRW) publish their own registries of applications and consents.  The third tab on the above tracker spreadsheet contains details of the NRW permits granted to date (and the associated planning permissions).   Columns, L, M and N, contain the NRW environmental permit details; issue date, permit number and regulated activity respectively.  This information can then be used to locate relevant documents on the NRW public registry.  Details here:
Natural Resources Wales / Check for a permit, licence or exemption (Public Register)
NRW only issues environmental permits under the environmental permitting regulations, as opposed to licences. The permits cannot generate any income other than subsistence fees. The permits don’t grant any access to minerals, they just allow the developers to generate waste (oil and gas drilling is technically a waste operation).
There are no permits in Wales for actual petroleum extraction.  If there were, NRW would only permit a specific extraction activity, and not access rights/privileges. The last permit issued by NRW was in 2016.  </t>
  </si>
  <si>
    <t xml:space="preserve">UKeiti@bdo-ifi.com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</si>
</sst>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_ * #,##0.00_ ;_ * \-#,##0.00_ ;_ * &quot;-&quot;??_ ;_ @_ "/>
    <numFmt numFmtId="165" formatCode="_ * #,##0_ ;_ * \-#,##0_ ;_ * &quot;-&quot;??_ ;_ @_ "/>
    <numFmt numFmtId="166" formatCode="yyyy\-mm\-dd"/>
    <numFmt numFmtId="167" formatCode="0.0%"/>
    <numFmt numFmtId="168" formatCode="#,##0.0000_ ;\-#,##0.0000\ "/>
    <numFmt numFmtId="169" formatCode="[$£-809]#,##0"/>
  </numFmts>
  <fonts count="76" x14ac:knownFonts="1">
    <font>
      <sz val="12"/>
      <color theme="1"/>
      <name val="Calibri"/>
      <family val="2"/>
      <scheme val="minor"/>
    </font>
    <font>
      <sz val="11"/>
      <color theme="1"/>
      <name val="Calibri"/>
      <family val="2"/>
      <scheme val="minor"/>
    </font>
    <font>
      <sz val="12"/>
      <color theme="1"/>
      <name val="Calibri"/>
      <family val="2"/>
      <scheme val="minor"/>
    </font>
    <font>
      <u/>
      <sz val="12"/>
      <color theme="10"/>
      <name val="Calibri"/>
      <family val="2"/>
      <scheme val="minor"/>
    </font>
    <font>
      <i/>
      <u/>
      <sz val="14"/>
      <color theme="1"/>
      <name val="Franklin Gothic Book"/>
      <family val="2"/>
    </font>
    <font>
      <b/>
      <i/>
      <u/>
      <sz val="14"/>
      <color rgb="FF000000"/>
      <name val="Franklin Gothic Book"/>
      <family val="2"/>
    </font>
    <font>
      <b/>
      <i/>
      <u/>
      <sz val="14"/>
      <color theme="1"/>
      <name val="Franklin Gothic Book"/>
      <family val="2"/>
    </font>
    <font>
      <sz val="11"/>
      <color theme="1"/>
      <name val="Franklin Gothic Book"/>
      <family val="2"/>
    </font>
    <font>
      <i/>
      <sz val="11"/>
      <color rgb="FF000000"/>
      <name val="Franklin Gothic Book"/>
      <family val="2"/>
    </font>
    <font>
      <i/>
      <sz val="11"/>
      <name val="Franklin Gothic Book"/>
      <family val="2"/>
    </font>
    <font>
      <i/>
      <u/>
      <sz val="10.5"/>
      <color theme="10"/>
      <name val="Franklin Gothic Book"/>
      <family val="2"/>
    </font>
    <font>
      <sz val="11"/>
      <color rgb="FF000000"/>
      <name val="Franklin Gothic Book"/>
      <family val="2"/>
    </font>
    <font>
      <i/>
      <u/>
      <sz val="11"/>
      <color rgb="FF00B0F0"/>
      <name val="Franklin Gothic Book"/>
      <family val="2"/>
    </font>
    <font>
      <i/>
      <u/>
      <sz val="11"/>
      <color rgb="FF0070C0"/>
      <name val="Franklin Gothic Book"/>
      <family val="2"/>
    </font>
    <font>
      <i/>
      <sz val="11"/>
      <color rgb="FF0070C0"/>
      <name val="Franklin Gothic Book"/>
      <family val="2"/>
    </font>
    <font>
      <b/>
      <sz val="11"/>
      <color theme="1"/>
      <name val="Franklin Gothic Book"/>
      <family val="2"/>
    </font>
    <font>
      <i/>
      <sz val="11"/>
      <color theme="1"/>
      <name val="Franklin Gothic Book"/>
      <family val="2"/>
    </font>
    <font>
      <b/>
      <sz val="11"/>
      <color rgb="FF000000"/>
      <name val="Franklin Gothic Book"/>
      <family val="2"/>
    </font>
    <font>
      <i/>
      <u/>
      <sz val="11"/>
      <color theme="1"/>
      <name val="Franklin Gothic Book"/>
      <family val="2"/>
    </font>
    <font>
      <b/>
      <i/>
      <u/>
      <sz val="11"/>
      <color rgb="FF000000"/>
      <name val="Franklin Gothic Book"/>
      <family val="2"/>
    </font>
    <font>
      <b/>
      <i/>
      <u/>
      <sz val="18"/>
      <color theme="1"/>
      <name val="Franklin Gothic Book"/>
      <family val="2"/>
    </font>
    <font>
      <b/>
      <i/>
      <sz val="11"/>
      <color theme="1"/>
      <name val="Franklin Gothic Book"/>
      <family val="2"/>
    </font>
    <font>
      <u/>
      <sz val="10.5"/>
      <color theme="10"/>
      <name val="Calibri"/>
      <family val="2"/>
    </font>
    <font>
      <u/>
      <sz val="11"/>
      <color theme="10"/>
      <name val="Franklin Gothic Book"/>
      <family val="2"/>
    </font>
    <font>
      <b/>
      <u/>
      <sz val="11"/>
      <color theme="10"/>
      <name val="Franklin Gothic Book"/>
      <family val="2"/>
    </font>
    <font>
      <b/>
      <sz val="18"/>
      <color rgb="FF000000"/>
      <name val="Franklin Gothic Book"/>
      <family val="2"/>
    </font>
    <font>
      <i/>
      <u/>
      <sz val="11"/>
      <color rgb="FF000000"/>
      <name val="Franklin Gothic Book"/>
      <family val="2"/>
    </font>
    <font>
      <b/>
      <sz val="14"/>
      <color rgb="FF000000"/>
      <name val="Franklin Gothic Book"/>
      <family val="2"/>
    </font>
    <font>
      <b/>
      <sz val="11"/>
      <color theme="0"/>
      <name val="Franklin Gothic Book"/>
      <family val="2"/>
    </font>
    <font>
      <sz val="10.5"/>
      <color theme="1"/>
      <name val="Calibri"/>
      <family val="2"/>
    </font>
    <font>
      <b/>
      <sz val="11"/>
      <name val="Franklin Gothic Book"/>
      <family val="2"/>
    </font>
    <font>
      <b/>
      <sz val="11"/>
      <color rgb="FF165B89"/>
      <name val="Franklin Gothic Book"/>
      <family val="2"/>
    </font>
    <font>
      <b/>
      <sz val="11"/>
      <color rgb="FF000000"/>
      <name val="Wingdings"/>
      <charset val="2"/>
    </font>
    <font>
      <b/>
      <u/>
      <sz val="11"/>
      <color rgb="FF165B89"/>
      <name val="Franklin Gothic Book"/>
      <family val="2"/>
    </font>
    <font>
      <b/>
      <i/>
      <sz val="11"/>
      <name val="Franklin Gothic Book"/>
      <family val="2"/>
    </font>
    <font>
      <i/>
      <u/>
      <sz val="11"/>
      <name val="Franklin Gothic Book"/>
      <family val="2"/>
    </font>
    <font>
      <b/>
      <i/>
      <u/>
      <sz val="11"/>
      <name val="Franklin Gothic Book"/>
      <family val="2"/>
    </font>
    <font>
      <sz val="11"/>
      <name val="Franklin Gothic Book"/>
      <family val="2"/>
    </font>
    <font>
      <i/>
      <u/>
      <sz val="11"/>
      <color theme="10"/>
      <name val="Franklin Gothic Book"/>
      <family val="2"/>
    </font>
    <font>
      <b/>
      <sz val="18"/>
      <color theme="1"/>
      <name val="Franklin Gothic Book"/>
      <family val="2"/>
    </font>
    <font>
      <b/>
      <i/>
      <u/>
      <sz val="11"/>
      <color theme="10"/>
      <name val="Franklin Gothic Book"/>
      <family val="2"/>
    </font>
    <font>
      <i/>
      <sz val="10.5"/>
      <color rgb="FF7F7F7F"/>
      <name val="Calibri"/>
      <family val="2"/>
    </font>
    <font>
      <i/>
      <sz val="11"/>
      <color rgb="FF7F7F7F"/>
      <name val="Franklin Gothic Book"/>
      <family val="2"/>
    </font>
    <font>
      <b/>
      <sz val="12"/>
      <color theme="1"/>
      <name val="Franklin Gothic Book"/>
      <family val="2"/>
    </font>
    <font>
      <sz val="10.5"/>
      <color theme="1"/>
      <name val="Franklin Gothic Book"/>
      <family val="2"/>
    </font>
    <font>
      <b/>
      <sz val="16"/>
      <color theme="1"/>
      <name val="Franklin Gothic Book"/>
      <family val="2"/>
    </font>
    <font>
      <b/>
      <i/>
      <u/>
      <sz val="11"/>
      <color rgb="FF0076AF"/>
      <name val="Franklin Gothic Book"/>
      <family val="2"/>
    </font>
    <font>
      <b/>
      <i/>
      <u/>
      <sz val="16"/>
      <color theme="1"/>
      <name val="Franklin Gothic Book"/>
      <family val="2"/>
    </font>
    <font>
      <sz val="12"/>
      <color theme="1"/>
      <name val="Franklin Gothic Book"/>
      <family val="2"/>
    </font>
    <font>
      <sz val="18"/>
      <color theme="1"/>
      <name val="Franklin Gothic Book"/>
      <family val="2"/>
    </font>
    <font>
      <b/>
      <u/>
      <sz val="11"/>
      <color theme="1"/>
      <name val="Franklin Gothic Book"/>
      <family val="2"/>
    </font>
    <font>
      <b/>
      <u/>
      <sz val="11"/>
      <name val="Franklin Gothic Book"/>
      <family val="2"/>
    </font>
    <font>
      <i/>
      <u/>
      <sz val="12"/>
      <color theme="1"/>
      <name val="Franklin Gothic Book"/>
      <family val="2"/>
    </font>
    <font>
      <b/>
      <sz val="12"/>
      <color rgb="FF000000"/>
      <name val="Franklin Gothic Book"/>
      <family val="2"/>
    </font>
    <font>
      <i/>
      <sz val="12"/>
      <color theme="1"/>
      <name val="Franklin Gothic Book"/>
      <family val="2"/>
    </font>
    <font>
      <i/>
      <u/>
      <sz val="11"/>
      <color rgb="FF0076AF"/>
      <name val="Franklin Gothic Book"/>
      <family val="2"/>
    </font>
    <font>
      <i/>
      <sz val="11"/>
      <color theme="10"/>
      <name val="Franklin Gothic Book"/>
      <family val="2"/>
    </font>
    <font>
      <b/>
      <i/>
      <sz val="11"/>
      <color rgb="FF000000"/>
      <name val="Franklin Gothic Book"/>
      <family val="2"/>
    </font>
    <font>
      <i/>
      <sz val="12"/>
      <color rgb="FF000000"/>
      <name val="Franklin Gothic Book"/>
      <family val="2"/>
    </font>
    <font>
      <sz val="12"/>
      <color rgb="FF000000"/>
      <name val="Franklin Gothic Book"/>
      <family val="2"/>
    </font>
    <font>
      <b/>
      <u/>
      <sz val="12"/>
      <color theme="10"/>
      <name val="Franklin Gothic Book"/>
      <family val="2"/>
    </font>
    <font>
      <b/>
      <sz val="10"/>
      <color theme="1"/>
      <name val="Franklin Gothic Book"/>
      <family val="2"/>
    </font>
    <font>
      <sz val="11"/>
      <color theme="1"/>
      <name val="Calibri"/>
      <family val="2"/>
    </font>
    <font>
      <b/>
      <i/>
      <u/>
      <sz val="11"/>
      <color theme="1"/>
      <name val="Franklin Gothic Book"/>
      <family val="2"/>
    </font>
    <font>
      <sz val="11"/>
      <color rgb="FFFF0000"/>
      <name val="Franklin Gothic Book"/>
      <family val="2"/>
    </font>
    <font>
      <b/>
      <sz val="20"/>
      <color rgb="FF000000"/>
      <name val="Franklin Gothic Book"/>
      <family val="2"/>
    </font>
    <font>
      <b/>
      <sz val="20"/>
      <color theme="1"/>
      <name val="Franklin Gothic Book"/>
      <family val="2"/>
    </font>
    <font>
      <b/>
      <u/>
      <sz val="12"/>
      <name val="Franklin Gothic Book"/>
      <family val="2"/>
    </font>
    <font>
      <b/>
      <sz val="12"/>
      <name val="Franklin Gothic Book"/>
      <family val="2"/>
    </font>
    <font>
      <i/>
      <sz val="12"/>
      <name val="Franklin Gothic Book"/>
      <family val="2"/>
    </font>
    <font>
      <sz val="12"/>
      <name val="Franklin Gothic Book"/>
      <family val="2"/>
    </font>
    <font>
      <sz val="11"/>
      <color theme="0"/>
      <name val="Franklin Gothic Book"/>
      <family val="2"/>
    </font>
    <font>
      <u/>
      <sz val="11"/>
      <color rgb="FF0076AF"/>
      <name val="Franklin Gothic Book"/>
      <family val="2"/>
    </font>
    <font>
      <b/>
      <sz val="9"/>
      <color theme="0"/>
      <name val="Trebuchet MS"/>
      <family val="2"/>
    </font>
    <font>
      <sz val="9"/>
      <color theme="1"/>
      <name val="Trebuchet MS"/>
      <family val="2"/>
    </font>
    <font>
      <sz val="11"/>
      <color rgb="FF7030A0"/>
      <name val="Franklin Gothic Book"/>
      <family val="2"/>
    </font>
  </fonts>
  <fills count="19">
    <fill>
      <patternFill patternType="none"/>
    </fill>
    <fill>
      <patternFill patternType="gray125"/>
    </fill>
    <fill>
      <patternFill patternType="solid">
        <fgColor theme="4" tint="0.79998168889431442"/>
        <bgColor indexed="64"/>
      </patternFill>
    </fill>
    <fill>
      <patternFill patternType="solid">
        <fgColor rgb="FFF6A70A"/>
        <bgColor indexed="64"/>
      </patternFill>
    </fill>
    <fill>
      <patternFill patternType="solid">
        <fgColor theme="0" tint="-0.249977111117893"/>
        <bgColor indexed="64"/>
      </patternFill>
    </fill>
    <fill>
      <patternFill patternType="solid">
        <fgColor rgb="FFFF7700"/>
        <bgColor indexed="64"/>
      </patternFill>
    </fill>
    <fill>
      <patternFill patternType="solid">
        <fgColor theme="2"/>
        <bgColor indexed="64"/>
      </patternFill>
    </fill>
    <fill>
      <patternFill patternType="solid">
        <fgColor rgb="FF165B89"/>
        <bgColor theme="4"/>
      </patternFill>
    </fill>
    <fill>
      <patternFill patternType="solid">
        <fgColor theme="2"/>
        <bgColor theme="4" tint="0.79998168889431442"/>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theme="6" tint="0.59999389629810485"/>
        <bgColor indexed="64"/>
      </patternFill>
    </fill>
    <fill>
      <patternFill patternType="solid">
        <fgColor rgb="FFC00000"/>
        <bgColor indexed="64"/>
      </patternFill>
    </fill>
    <fill>
      <patternFill patternType="solid">
        <fgColor rgb="FFFFFF00"/>
        <bgColor indexed="64"/>
      </patternFill>
    </fill>
    <fill>
      <patternFill patternType="solid">
        <fgColor theme="7"/>
        <bgColor indexed="64"/>
      </patternFill>
    </fill>
    <fill>
      <patternFill patternType="solid">
        <fgColor rgb="FFFF7F0E"/>
        <bgColor indexed="64"/>
      </patternFill>
    </fill>
    <fill>
      <patternFill patternType="solid">
        <fgColor rgb="FFF7A516"/>
        <bgColor indexed="64"/>
      </patternFill>
    </fill>
    <fill>
      <patternFill patternType="solid">
        <fgColor theme="8" tint="0.79998168889431442"/>
        <bgColor indexed="64"/>
      </patternFill>
    </fill>
  </fills>
  <borders count="64">
    <border>
      <left/>
      <right/>
      <top/>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dashed">
        <color indexed="64"/>
      </top>
      <bottom style="dashed">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hair">
        <color auto="1"/>
      </right>
      <top/>
      <bottom style="hair">
        <color auto="1"/>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thin">
        <color auto="1"/>
      </left>
      <right style="hair">
        <color auto="1"/>
      </right>
      <top/>
      <bottom/>
      <diagonal/>
    </border>
    <border>
      <left style="hair">
        <color auto="1"/>
      </left>
      <right style="hair">
        <color auto="1"/>
      </right>
      <top/>
      <bottom/>
      <diagonal/>
    </border>
    <border>
      <left style="hair">
        <color auto="1"/>
      </left>
      <right style="hair">
        <color auto="1"/>
      </right>
      <top/>
      <bottom style="hair">
        <color auto="1"/>
      </bottom>
      <diagonal/>
    </border>
    <border>
      <left style="dashed">
        <color indexed="64"/>
      </left>
      <right style="thin">
        <color indexed="64"/>
      </right>
      <top style="thin">
        <color indexed="64"/>
      </top>
      <bottom/>
      <diagonal/>
    </border>
    <border>
      <left style="dashed">
        <color indexed="64"/>
      </left>
      <right style="thin">
        <color indexed="64"/>
      </right>
      <top/>
      <bottom/>
      <diagonal/>
    </border>
    <border>
      <left style="dashed">
        <color indexed="64"/>
      </left>
      <right style="thin">
        <color indexed="64"/>
      </right>
      <top/>
      <bottom style="dashed">
        <color indexed="64"/>
      </bottom>
      <diagonal/>
    </border>
    <border>
      <left style="dashed">
        <color indexed="64"/>
      </left>
      <right style="thin">
        <color indexed="64"/>
      </right>
      <top style="dashed">
        <color indexed="64"/>
      </top>
      <bottom/>
      <diagonal/>
    </border>
    <border>
      <left style="hair">
        <color auto="1"/>
      </left>
      <right style="hair">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theme="0"/>
      </right>
      <top/>
      <bottom style="medium">
        <color indexed="64"/>
      </bottom>
      <diagonal/>
    </border>
    <border>
      <left/>
      <right/>
      <top/>
      <bottom style="medium">
        <color indexed="64"/>
      </bottom>
      <diagonal/>
    </border>
    <border>
      <left style="thin">
        <color theme="0"/>
      </left>
      <right style="thin">
        <color theme="0"/>
      </right>
      <top/>
      <bottom style="medium">
        <color indexed="64"/>
      </bottom>
      <diagonal/>
    </border>
    <border>
      <left style="thin">
        <color theme="0"/>
      </left>
      <right/>
      <top/>
      <bottom style="medium">
        <color indexed="64"/>
      </bottom>
      <diagonal/>
    </border>
    <border>
      <left style="medium">
        <color theme="0"/>
      </left>
      <right/>
      <top/>
      <bottom style="medium">
        <color theme="0"/>
      </bottom>
      <diagonal/>
    </border>
    <border>
      <left/>
      <right/>
      <top/>
      <bottom style="medium">
        <color theme="0"/>
      </bottom>
      <diagonal/>
    </border>
    <border>
      <left style="medium">
        <color theme="0"/>
      </left>
      <right/>
      <top/>
      <bottom/>
      <diagonal/>
    </border>
    <border>
      <left/>
      <right/>
      <top style="medium">
        <color rgb="FF1BC2EE"/>
      </top>
      <bottom/>
      <diagonal/>
    </border>
    <border>
      <left/>
      <right/>
      <top style="medium">
        <color indexed="64"/>
      </top>
      <bottom/>
      <diagonal/>
    </border>
    <border>
      <left/>
      <right style="thin">
        <color theme="0"/>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style="double">
        <color indexed="64"/>
      </bottom>
      <diagonal/>
    </border>
    <border>
      <left/>
      <right/>
      <top/>
      <bottom style="medium">
        <color rgb="FF1BC2EE"/>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diagonal/>
    </border>
    <border>
      <left style="thin">
        <color theme="0"/>
      </left>
      <right/>
      <top/>
      <bottom/>
      <diagonal/>
    </border>
    <border>
      <left/>
      <right style="thin">
        <color theme="0"/>
      </right>
      <top style="thin">
        <color indexed="64"/>
      </top>
      <bottom/>
      <diagonal/>
    </border>
    <border>
      <left/>
      <right style="thin">
        <color theme="0"/>
      </right>
      <top style="medium">
        <color indexed="64"/>
      </top>
      <bottom style="medium">
        <color indexed="64"/>
      </bottom>
      <diagonal/>
    </border>
    <border>
      <left style="thin">
        <color theme="0"/>
      </left>
      <right/>
      <top style="medium">
        <color auto="1"/>
      </top>
      <bottom style="medium">
        <color auto="1"/>
      </bottom>
      <diagonal/>
    </border>
    <border>
      <left style="thin">
        <color theme="0"/>
      </left>
      <right/>
      <top/>
      <bottom style="thin">
        <color indexed="64"/>
      </bottom>
      <diagonal/>
    </border>
    <border>
      <left/>
      <right/>
      <top style="medium">
        <color indexed="64"/>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right/>
      <top style="medium">
        <color theme="0"/>
      </top>
      <bottom style="medium">
        <color rgb="FF1BC2EE"/>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hair">
        <color auto="1"/>
      </left>
      <right/>
      <top style="hair">
        <color auto="1"/>
      </top>
      <bottom/>
      <diagonal/>
    </border>
    <border>
      <left style="hair">
        <color auto="1"/>
      </left>
      <right/>
      <top/>
      <bottom/>
      <diagonal/>
    </border>
    <border>
      <left style="hair">
        <color auto="1"/>
      </left>
      <right/>
      <top/>
      <bottom style="thin">
        <color indexed="64"/>
      </bottom>
      <diagonal/>
    </border>
  </borders>
  <cellStyleXfs count="10">
    <xf numFmtId="0" fontId="0" fillId="0" borderId="0"/>
    <xf numFmtId="0" fontId="3" fillId="0" borderId="0" applyNumberFormat="0" applyFill="0" applyBorder="0" applyAlignment="0" applyProtection="0"/>
    <xf numFmtId="0" fontId="2" fillId="0" borderId="0"/>
    <xf numFmtId="0" fontId="3" fillId="0" borderId="0" applyNumberFormat="0" applyFill="0" applyBorder="0" applyAlignment="0" applyProtection="0"/>
    <xf numFmtId="0" fontId="22" fillId="0" borderId="0" applyNumberFormat="0" applyFill="0" applyBorder="0" applyAlignment="0" applyProtection="0"/>
    <xf numFmtId="164" fontId="29" fillId="0" borderId="0" applyFont="0" applyFill="0" applyBorder="0" applyAlignment="0" applyProtection="0"/>
    <xf numFmtId="0" fontId="29" fillId="0" borderId="0"/>
    <xf numFmtId="0" fontId="41" fillId="0" borderId="0" applyNumberFormat="0" applyFill="0" applyBorder="0" applyAlignment="0" applyProtection="0"/>
    <xf numFmtId="9" fontId="2" fillId="0" borderId="0" applyFont="0" applyFill="0" applyBorder="0" applyAlignment="0" applyProtection="0"/>
    <xf numFmtId="0" fontId="1" fillId="0" borderId="0"/>
  </cellStyleXfs>
  <cellXfs count="468">
    <xf numFmtId="0" fontId="0" fillId="0" borderId="0" xfId="0"/>
    <xf numFmtId="0" fontId="4" fillId="0" borderId="0" xfId="2" applyFont="1" applyFill="1" applyBorder="1" applyAlignment="1">
      <alignment horizontal="left" vertical="center"/>
    </xf>
    <xf numFmtId="0" fontId="5" fillId="0" borderId="0" xfId="2" applyFont="1" applyFill="1" applyBorder="1" applyAlignment="1">
      <alignment horizontal="left" vertical="center"/>
    </xf>
    <xf numFmtId="0" fontId="6" fillId="0" borderId="0" xfId="2" applyFont="1" applyFill="1" applyBorder="1" applyAlignment="1">
      <alignment horizontal="left" vertical="center"/>
    </xf>
    <xf numFmtId="0" fontId="4" fillId="0" borderId="0" xfId="2" applyFont="1" applyFill="1" applyAlignment="1">
      <alignment horizontal="left" vertical="center"/>
    </xf>
    <xf numFmtId="0" fontId="7" fillId="0" borderId="0" xfId="2" applyFont="1" applyFill="1" applyAlignment="1">
      <alignment horizontal="left" vertical="center"/>
    </xf>
    <xf numFmtId="0" fontId="8" fillId="3" borderId="3" xfId="2" applyFont="1" applyFill="1" applyBorder="1" applyAlignment="1">
      <alignment vertical="center" wrapText="1"/>
    </xf>
    <xf numFmtId="0" fontId="7" fillId="2" borderId="4" xfId="2" applyFont="1" applyFill="1" applyBorder="1" applyAlignment="1">
      <alignment horizontal="left" vertical="center"/>
    </xf>
    <xf numFmtId="0" fontId="7" fillId="0" borderId="6" xfId="2" applyFont="1" applyFill="1" applyBorder="1" applyAlignment="1">
      <alignment horizontal="left" vertical="center"/>
    </xf>
    <xf numFmtId="0" fontId="8" fillId="3" borderId="6" xfId="2" applyFont="1" applyFill="1" applyBorder="1" applyAlignment="1">
      <alignment vertical="center" wrapText="1"/>
    </xf>
    <xf numFmtId="0" fontId="7" fillId="0" borderId="8" xfId="2" applyFont="1" applyFill="1" applyBorder="1" applyAlignment="1">
      <alignment horizontal="left" vertical="center"/>
    </xf>
    <xf numFmtId="0" fontId="8" fillId="3" borderId="8" xfId="2" applyFont="1" applyFill="1" applyBorder="1" applyAlignment="1">
      <alignment vertical="center" wrapText="1"/>
    </xf>
    <xf numFmtId="0" fontId="7" fillId="0" borderId="10" xfId="2" applyFont="1" applyFill="1" applyBorder="1" applyAlignment="1">
      <alignment horizontal="left" vertical="center"/>
    </xf>
    <xf numFmtId="0" fontId="8" fillId="3" borderId="10" xfId="2" applyFont="1" applyFill="1" applyBorder="1" applyAlignment="1">
      <alignment vertical="center" wrapText="1"/>
    </xf>
    <xf numFmtId="0" fontId="7" fillId="0" borderId="5" xfId="2" applyFont="1" applyFill="1" applyBorder="1" applyAlignment="1">
      <alignment horizontal="left" vertical="center"/>
    </xf>
    <xf numFmtId="0" fontId="7" fillId="0" borderId="7" xfId="2" applyFont="1" applyFill="1" applyBorder="1" applyAlignment="1">
      <alignment horizontal="left" vertical="center"/>
    </xf>
    <xf numFmtId="0" fontId="7" fillId="0" borderId="9" xfId="2" applyFont="1" applyFill="1" applyBorder="1" applyAlignment="1">
      <alignment horizontal="left" vertical="center"/>
    </xf>
    <xf numFmtId="0" fontId="8" fillId="0" borderId="8" xfId="2" applyFont="1" applyFill="1" applyBorder="1" applyAlignment="1">
      <alignment horizontal="left" vertical="center"/>
    </xf>
    <xf numFmtId="0" fontId="7" fillId="0" borderId="6" xfId="2" applyFont="1" applyFill="1" applyBorder="1" applyAlignment="1">
      <alignment vertical="center"/>
    </xf>
    <xf numFmtId="0" fontId="7" fillId="0" borderId="8" xfId="2" applyFont="1" applyFill="1" applyBorder="1" applyAlignment="1">
      <alignment vertical="center"/>
    </xf>
    <xf numFmtId="0" fontId="7" fillId="0" borderId="1" xfId="2" applyFont="1" applyFill="1" applyBorder="1" applyAlignment="1">
      <alignment vertical="center"/>
    </xf>
    <xf numFmtId="0" fontId="7" fillId="0" borderId="0" xfId="2" applyFont="1" applyFill="1" applyAlignment="1">
      <alignment vertical="center"/>
    </xf>
    <xf numFmtId="0" fontId="7" fillId="0" borderId="3" xfId="2" applyFont="1" applyFill="1" applyBorder="1" applyAlignment="1">
      <alignment vertical="center"/>
    </xf>
    <xf numFmtId="0" fontId="8" fillId="0" borderId="6" xfId="2" applyFont="1" applyFill="1" applyBorder="1" applyAlignment="1">
      <alignment horizontal="left" vertical="center" wrapText="1" indent="1"/>
    </xf>
    <xf numFmtId="0" fontId="8" fillId="0" borderId="8" xfId="2" applyFont="1" applyFill="1" applyBorder="1" applyAlignment="1">
      <alignment horizontal="left" vertical="center" wrapText="1" indent="1"/>
    </xf>
    <xf numFmtId="0" fontId="8" fillId="3" borderId="8" xfId="2" applyFont="1" applyFill="1" applyBorder="1" applyAlignment="1">
      <alignment horizontal="left" vertical="center" wrapText="1" indent="3"/>
    </xf>
    <xf numFmtId="0" fontId="8" fillId="0" borderId="8" xfId="2" applyFont="1" applyFill="1" applyBorder="1" applyAlignment="1">
      <alignment horizontal="left" vertical="center" wrapText="1" indent="3"/>
    </xf>
    <xf numFmtId="0" fontId="8" fillId="0" borderId="10" xfId="2" applyFont="1" applyFill="1" applyBorder="1" applyAlignment="1">
      <alignment horizontal="left" vertical="center" wrapText="1" indent="3"/>
    </xf>
    <xf numFmtId="0" fontId="10" fillId="0" borderId="6" xfId="1" applyFont="1" applyFill="1" applyBorder="1" applyAlignment="1">
      <alignment horizontal="left" vertical="center" wrapText="1"/>
    </xf>
    <xf numFmtId="0" fontId="7" fillId="0" borderId="8" xfId="2" applyFont="1" applyFill="1" applyBorder="1" applyAlignment="1">
      <alignment vertical="center" wrapText="1"/>
    </xf>
    <xf numFmtId="0" fontId="7" fillId="0" borderId="8" xfId="2" applyFont="1" applyFill="1" applyBorder="1" applyAlignment="1">
      <alignment horizontal="left" vertical="center" wrapText="1"/>
    </xf>
    <xf numFmtId="0" fontId="8" fillId="0" borderId="8" xfId="2" applyFont="1" applyFill="1" applyBorder="1" applyAlignment="1">
      <alignment vertical="center" wrapText="1"/>
    </xf>
    <xf numFmtId="0" fontId="4" fillId="0" borderId="0" xfId="2" applyFont="1" applyFill="1" applyAlignment="1">
      <alignment horizontal="left" vertical="center" wrapText="1"/>
    </xf>
    <xf numFmtId="0" fontId="6" fillId="0" borderId="0" xfId="2" applyFont="1" applyFill="1" applyBorder="1" applyAlignment="1">
      <alignment horizontal="left" vertical="center" wrapText="1"/>
    </xf>
    <xf numFmtId="0" fontId="18" fillId="0" borderId="0" xfId="2" applyFont="1" applyFill="1" applyBorder="1" applyAlignment="1">
      <alignment horizontal="left" vertical="center" wrapText="1"/>
    </xf>
    <xf numFmtId="0" fontId="18" fillId="0" borderId="0" xfId="2" applyFont="1" applyFill="1" applyAlignment="1">
      <alignment horizontal="left" vertical="center" wrapText="1"/>
    </xf>
    <xf numFmtId="0" fontId="15" fillId="0" borderId="11" xfId="2" applyFont="1" applyFill="1" applyBorder="1" applyAlignment="1">
      <alignment horizontal="left" vertical="center" wrapText="1"/>
    </xf>
    <xf numFmtId="0" fontId="17" fillId="0" borderId="12" xfId="2" applyFont="1" applyFill="1" applyBorder="1" applyAlignment="1">
      <alignment horizontal="left" vertical="center" wrapText="1"/>
    </xf>
    <xf numFmtId="0" fontId="18" fillId="0" borderId="12" xfId="2" applyFont="1" applyFill="1" applyBorder="1" applyAlignment="1">
      <alignment horizontal="left" vertical="center" wrapText="1"/>
    </xf>
    <xf numFmtId="0" fontId="19" fillId="4" borderId="12" xfId="2" applyFont="1" applyFill="1" applyBorder="1" applyAlignment="1">
      <alignment horizontal="left" vertical="center" wrapText="1"/>
    </xf>
    <xf numFmtId="0" fontId="7" fillId="0" borderId="2" xfId="2" applyFont="1" applyFill="1" applyBorder="1" applyAlignment="1">
      <alignment vertical="center"/>
    </xf>
    <xf numFmtId="0" fontId="7" fillId="5" borderId="4" xfId="2" applyFont="1" applyFill="1" applyBorder="1" applyAlignment="1">
      <alignment horizontal="left" vertical="center"/>
    </xf>
    <xf numFmtId="0" fontId="7" fillId="2" borderId="8" xfId="2" applyFont="1" applyFill="1" applyBorder="1" applyAlignment="1">
      <alignment vertical="center"/>
    </xf>
    <xf numFmtId="0" fontId="4" fillId="0" borderId="8" xfId="2" applyFont="1" applyFill="1" applyBorder="1" applyAlignment="1">
      <alignment horizontal="left" vertical="center"/>
    </xf>
    <xf numFmtId="0" fontId="7" fillId="5" borderId="8" xfId="2" applyFont="1" applyFill="1" applyBorder="1" applyAlignment="1">
      <alignment horizontal="left" vertical="center"/>
    </xf>
    <xf numFmtId="0" fontId="18" fillId="0" borderId="8" xfId="2" applyFont="1" applyFill="1" applyBorder="1" applyAlignment="1">
      <alignment horizontal="left" vertical="center" wrapText="1"/>
    </xf>
    <xf numFmtId="0" fontId="7" fillId="5" borderId="10" xfId="2" applyFont="1" applyFill="1" applyBorder="1" applyAlignment="1">
      <alignment horizontal="left" vertical="center"/>
    </xf>
    <xf numFmtId="0" fontId="15" fillId="0" borderId="0" xfId="2" applyFont="1" applyFill="1" applyBorder="1" applyAlignment="1">
      <alignment horizontal="left" vertical="center" wrapText="1"/>
    </xf>
    <xf numFmtId="0" fontId="19" fillId="4" borderId="0" xfId="2" applyFont="1" applyFill="1" applyBorder="1" applyAlignment="1">
      <alignment horizontal="left" vertical="center" wrapText="1"/>
    </xf>
    <xf numFmtId="0" fontId="7" fillId="2" borderId="0" xfId="2" applyFont="1" applyFill="1" applyBorder="1" applyAlignment="1">
      <alignment horizontal="left" vertical="center"/>
    </xf>
    <xf numFmtId="0" fontId="4" fillId="0" borderId="6" xfId="2" applyFont="1" applyFill="1" applyBorder="1" applyAlignment="1">
      <alignment horizontal="left" vertical="center" wrapText="1"/>
    </xf>
    <xf numFmtId="0" fontId="6" fillId="0" borderId="6" xfId="2" applyFont="1" applyFill="1" applyBorder="1" applyAlignment="1">
      <alignment horizontal="left" vertical="center" wrapText="1"/>
    </xf>
    <xf numFmtId="0" fontId="5" fillId="0" borderId="8" xfId="2" applyFont="1" applyFill="1" applyBorder="1" applyAlignment="1">
      <alignment horizontal="left" vertical="center"/>
    </xf>
    <xf numFmtId="0" fontId="6" fillId="0" borderId="8" xfId="2" applyFont="1" applyFill="1" applyBorder="1" applyAlignment="1">
      <alignment horizontal="left" vertical="center"/>
    </xf>
    <xf numFmtId="0" fontId="7" fillId="2" borderId="8" xfId="2" applyFont="1" applyFill="1" applyBorder="1" applyAlignment="1">
      <alignment horizontal="left" vertical="center"/>
    </xf>
    <xf numFmtId="0" fontId="4" fillId="0" borderId="10" xfId="2" applyFont="1" applyFill="1" applyBorder="1" applyAlignment="1">
      <alignment horizontal="left" vertical="center"/>
    </xf>
    <xf numFmtId="0" fontId="4" fillId="0" borderId="5" xfId="2" applyFont="1" applyFill="1" applyBorder="1" applyAlignment="1">
      <alignment horizontal="left" vertical="center"/>
    </xf>
    <xf numFmtId="0" fontId="5" fillId="0" borderId="6" xfId="2" applyFont="1" applyFill="1" applyBorder="1" applyAlignment="1">
      <alignment horizontal="left" vertical="center"/>
    </xf>
    <xf numFmtId="0" fontId="4" fillId="0" borderId="6" xfId="2" applyFont="1" applyFill="1" applyBorder="1" applyAlignment="1">
      <alignment horizontal="left" vertical="center"/>
    </xf>
    <xf numFmtId="0" fontId="9" fillId="0" borderId="8" xfId="1" applyFont="1" applyFill="1" applyBorder="1" applyAlignment="1">
      <alignment horizontal="left" vertical="center" wrapText="1" indent="1"/>
    </xf>
    <xf numFmtId="0" fontId="9" fillId="0" borderId="8" xfId="1" applyFont="1" applyFill="1" applyBorder="1" applyAlignment="1">
      <alignment horizontal="left" vertical="center" wrapText="1" indent="2"/>
    </xf>
    <xf numFmtId="0" fontId="4" fillId="0" borderId="7" xfId="2" applyFont="1" applyFill="1" applyBorder="1" applyAlignment="1">
      <alignment horizontal="left" vertical="center"/>
    </xf>
    <xf numFmtId="0" fontId="17" fillId="0" borderId="8" xfId="2" applyFont="1" applyFill="1" applyBorder="1" applyAlignment="1">
      <alignment horizontal="left" vertical="center" wrapText="1"/>
    </xf>
    <xf numFmtId="0" fontId="19" fillId="4" borderId="8" xfId="2" applyFont="1" applyFill="1" applyBorder="1" applyAlignment="1">
      <alignment horizontal="left" vertical="center" wrapText="1"/>
    </xf>
    <xf numFmtId="0" fontId="9" fillId="0" borderId="10" xfId="1" applyFont="1" applyFill="1" applyBorder="1" applyAlignment="1">
      <alignment horizontal="left" vertical="center" wrapText="1" indent="1"/>
    </xf>
    <xf numFmtId="0" fontId="9" fillId="0" borderId="8" xfId="1" applyFont="1" applyFill="1" applyBorder="1" applyAlignment="1">
      <alignment horizontal="left" vertical="center" wrapText="1" indent="3"/>
    </xf>
    <xf numFmtId="0" fontId="9" fillId="0" borderId="10" xfId="1" applyFont="1" applyFill="1" applyBorder="1" applyAlignment="1">
      <alignment horizontal="left" vertical="center" wrapText="1" indent="3"/>
    </xf>
    <xf numFmtId="0" fontId="18" fillId="0" borderId="10" xfId="2" applyFont="1" applyFill="1" applyBorder="1" applyAlignment="1">
      <alignment horizontal="left" vertical="center" wrapText="1"/>
    </xf>
    <xf numFmtId="0" fontId="8" fillId="0" borderId="8" xfId="2" applyFont="1" applyFill="1" applyBorder="1" applyAlignment="1">
      <alignment horizontal="left" vertical="center" indent="1"/>
    </xf>
    <xf numFmtId="0" fontId="8" fillId="0" borderId="8" xfId="2" applyFont="1" applyFill="1" applyBorder="1" applyAlignment="1">
      <alignment horizontal="left" vertical="center" indent="3"/>
    </xf>
    <xf numFmtId="0" fontId="11" fillId="3" borderId="8" xfId="2" applyFont="1" applyFill="1" applyBorder="1" applyAlignment="1">
      <alignment vertical="center"/>
    </xf>
    <xf numFmtId="0" fontId="9" fillId="0" borderId="8" xfId="1" applyFont="1" applyFill="1" applyBorder="1" applyAlignment="1">
      <alignment horizontal="left" vertical="center" wrapText="1"/>
    </xf>
    <xf numFmtId="0" fontId="6" fillId="0" borderId="5" xfId="2" applyFont="1" applyFill="1" applyBorder="1" applyAlignment="1">
      <alignment horizontal="left" vertical="center"/>
    </xf>
    <xf numFmtId="0" fontId="6" fillId="0" borderId="7" xfId="2" applyFont="1" applyFill="1" applyBorder="1" applyAlignment="1">
      <alignment horizontal="left" vertical="center"/>
    </xf>
    <xf numFmtId="0" fontId="15" fillId="0" borderId="7" xfId="2" applyFont="1" applyFill="1" applyBorder="1" applyAlignment="1">
      <alignment horizontal="left" vertical="center"/>
    </xf>
    <xf numFmtId="0" fontId="7" fillId="0" borderId="14" xfId="2" applyFont="1" applyFill="1" applyBorder="1" applyAlignment="1">
      <alignment horizontal="left" vertical="center"/>
    </xf>
    <xf numFmtId="0" fontId="7" fillId="0" borderId="15" xfId="2" applyFont="1" applyFill="1" applyBorder="1" applyAlignment="1">
      <alignment horizontal="left" vertical="center"/>
    </xf>
    <xf numFmtId="0" fontId="18" fillId="0" borderId="15" xfId="2" applyFont="1" applyFill="1" applyBorder="1" applyAlignment="1">
      <alignment horizontal="left" vertical="center" wrapText="1"/>
    </xf>
    <xf numFmtId="0" fontId="8" fillId="3" borderId="15" xfId="2" applyFont="1" applyFill="1" applyBorder="1" applyAlignment="1">
      <alignment vertical="center" wrapText="1"/>
    </xf>
    <xf numFmtId="0" fontId="7" fillId="5" borderId="15" xfId="2" applyFont="1" applyFill="1" applyBorder="1" applyAlignment="1">
      <alignment horizontal="left" vertical="center"/>
    </xf>
    <xf numFmtId="0" fontId="9" fillId="0" borderId="15" xfId="1" applyFont="1" applyFill="1" applyBorder="1" applyAlignment="1">
      <alignment horizontal="left" vertical="center" wrapText="1" indent="3"/>
    </xf>
    <xf numFmtId="0" fontId="11" fillId="0" borderId="8" xfId="2" applyFont="1" applyFill="1" applyBorder="1" applyAlignment="1">
      <alignment horizontal="left" vertical="center" wrapText="1"/>
    </xf>
    <xf numFmtId="0" fontId="7" fillId="0" borderId="7" xfId="0" applyFont="1" applyBorder="1"/>
    <xf numFmtId="0" fontId="7" fillId="0" borderId="8" xfId="0" applyFont="1" applyBorder="1"/>
    <xf numFmtId="0" fontId="18" fillId="0" borderId="8" xfId="2" applyFont="1" applyFill="1" applyBorder="1" applyAlignment="1">
      <alignment horizontal="left" vertical="center"/>
    </xf>
    <xf numFmtId="0" fontId="7" fillId="0" borderId="8" xfId="0" applyFont="1" applyBorder="1" applyAlignment="1">
      <alignment wrapText="1"/>
    </xf>
    <xf numFmtId="0" fontId="8" fillId="0" borderId="8" xfId="2" applyFont="1" applyFill="1" applyBorder="1" applyAlignment="1">
      <alignment horizontal="left" vertical="center" wrapText="1"/>
    </xf>
    <xf numFmtId="0" fontId="8" fillId="0" borderId="15" xfId="2" applyFont="1" applyFill="1" applyBorder="1" applyAlignment="1">
      <alignment horizontal="left" vertical="center" wrapText="1"/>
    </xf>
    <xf numFmtId="0" fontId="19" fillId="0" borderId="8" xfId="2" applyFont="1" applyFill="1" applyBorder="1" applyAlignment="1">
      <alignment horizontal="left" vertical="center" wrapText="1"/>
    </xf>
    <xf numFmtId="0" fontId="6" fillId="0" borderId="5" xfId="2" applyFont="1" applyFill="1" applyBorder="1" applyAlignment="1">
      <alignment horizontal="left" vertical="center" wrapText="1"/>
    </xf>
    <xf numFmtId="0" fontId="5" fillId="0" borderId="6" xfId="2" applyFont="1" applyFill="1" applyBorder="1" applyAlignment="1">
      <alignment horizontal="left" vertical="center" wrapText="1"/>
    </xf>
    <xf numFmtId="0" fontId="8" fillId="0" borderId="8" xfId="2" applyFont="1" applyFill="1" applyBorder="1" applyAlignment="1">
      <alignment vertical="center"/>
    </xf>
    <xf numFmtId="0" fontId="16" fillId="0" borderId="8" xfId="0" applyFont="1" applyBorder="1" applyAlignment="1">
      <alignment vertical="center"/>
    </xf>
    <xf numFmtId="0" fontId="16" fillId="0" borderId="8" xfId="0" applyFont="1" applyBorder="1" applyAlignment="1">
      <alignment vertical="center" wrapText="1"/>
    </xf>
    <xf numFmtId="0" fontId="7" fillId="0" borderId="8" xfId="0" applyFont="1" applyBorder="1" applyAlignment="1">
      <alignment vertical="center"/>
    </xf>
    <xf numFmtId="0" fontId="5" fillId="0" borderId="6" xfId="2" applyFont="1" applyFill="1" applyBorder="1" applyAlignment="1">
      <alignment vertical="center"/>
    </xf>
    <xf numFmtId="0" fontId="8" fillId="3" borderId="8" xfId="2" applyFont="1" applyFill="1" applyBorder="1" applyAlignment="1">
      <alignment horizontal="center" vertical="center" wrapText="1"/>
    </xf>
    <xf numFmtId="0" fontId="7" fillId="0" borderId="8" xfId="2" applyFont="1" applyFill="1" applyBorder="1" applyAlignment="1">
      <alignment horizontal="center" vertical="center"/>
    </xf>
    <xf numFmtId="0" fontId="18" fillId="0" borderId="0" xfId="2" applyFont="1" applyFill="1" applyAlignment="1">
      <alignment horizontal="left" vertical="center"/>
    </xf>
    <xf numFmtId="0" fontId="16" fillId="0" borderId="0" xfId="2" applyFont="1" applyFill="1" applyAlignment="1">
      <alignment horizontal="left" vertical="center"/>
    </xf>
    <xf numFmtId="0" fontId="15" fillId="0" borderId="0" xfId="2" applyFont="1" applyFill="1" applyBorder="1" applyAlignment="1">
      <alignment horizontal="left" vertical="center"/>
    </xf>
    <xf numFmtId="0" fontId="28" fillId="0" borderId="0" xfId="2" applyNumberFormat="1" applyFont="1" applyFill="1" applyBorder="1" applyAlignment="1">
      <alignment vertical="center"/>
    </xf>
    <xf numFmtId="0" fontId="16" fillId="0" borderId="0" xfId="2" applyNumberFormat="1" applyFont="1" applyFill="1" applyBorder="1" applyAlignment="1">
      <alignment vertical="center"/>
    </xf>
    <xf numFmtId="164" fontId="7" fillId="0" borderId="0" xfId="5" applyFont="1" applyFill="1" applyAlignment="1">
      <alignment horizontal="left" vertical="center"/>
    </xf>
    <xf numFmtId="0" fontId="16" fillId="0" borderId="0" xfId="2" applyFont="1" applyFill="1" applyBorder="1" applyAlignment="1">
      <alignment vertical="center"/>
    </xf>
    <xf numFmtId="164" fontId="16" fillId="0" borderId="0" xfId="5" applyFont="1" applyFill="1" applyAlignment="1">
      <alignment horizontal="left" vertical="center"/>
    </xf>
    <xf numFmtId="0" fontId="16" fillId="8" borderId="27" xfId="2" applyNumberFormat="1" applyFont="1" applyFill="1" applyBorder="1" applyAlignment="1">
      <alignment vertical="center"/>
    </xf>
    <xf numFmtId="0" fontId="16" fillId="6" borderId="28" xfId="2" applyFont="1" applyFill="1" applyBorder="1" applyAlignment="1">
      <alignment vertical="center"/>
    </xf>
    <xf numFmtId="0" fontId="16" fillId="8" borderId="29" xfId="2" applyNumberFormat="1" applyFont="1" applyFill="1" applyBorder="1" applyAlignment="1">
      <alignment vertical="center"/>
    </xf>
    <xf numFmtId="165" fontId="16" fillId="0" borderId="0" xfId="5" applyNumberFormat="1" applyFont="1" applyFill="1" applyAlignment="1">
      <alignment horizontal="left" vertical="center"/>
    </xf>
    <xf numFmtId="0" fontId="16" fillId="0" borderId="0" xfId="2" applyNumberFormat="1" applyFont="1" applyFill="1" applyAlignment="1">
      <alignment horizontal="left" vertical="center"/>
    </xf>
    <xf numFmtId="0" fontId="7" fillId="0" borderId="0" xfId="6" applyFont="1"/>
    <xf numFmtId="0" fontId="7" fillId="0" borderId="0" xfId="2" applyFont="1" applyFill="1" applyBorder="1" applyAlignment="1">
      <alignment horizontal="left" vertical="center"/>
    </xf>
    <xf numFmtId="0" fontId="8" fillId="0" borderId="30" xfId="2" applyFont="1" applyFill="1" applyBorder="1" applyAlignment="1" applyProtection="1">
      <alignment vertical="center"/>
      <protection locked="0"/>
    </xf>
    <xf numFmtId="0" fontId="16" fillId="0" borderId="31" xfId="2" applyFont="1" applyFill="1" applyBorder="1" applyAlignment="1">
      <alignment horizontal="left" vertical="center"/>
    </xf>
    <xf numFmtId="0" fontId="8" fillId="0" borderId="32" xfId="2" applyFont="1" applyFill="1" applyBorder="1" applyAlignment="1">
      <alignment vertical="center"/>
    </xf>
    <xf numFmtId="0" fontId="16" fillId="0" borderId="33" xfId="2" applyFont="1" applyFill="1" applyBorder="1" applyAlignment="1">
      <alignment horizontal="left" vertical="center"/>
    </xf>
    <xf numFmtId="0" fontId="7" fillId="0" borderId="0" xfId="2" applyFont="1" applyFill="1" applyBorder="1" applyAlignment="1">
      <alignment horizontal="right" vertical="center"/>
    </xf>
    <xf numFmtId="0" fontId="42" fillId="0" borderId="0" xfId="7" applyFont="1"/>
    <xf numFmtId="164" fontId="7" fillId="0" borderId="0" xfId="5" applyFont="1"/>
    <xf numFmtId="0" fontId="15" fillId="9" borderId="31" xfId="6" applyFont="1" applyFill="1" applyBorder="1" applyAlignment="1">
      <alignment vertical="center"/>
    </xf>
    <xf numFmtId="0" fontId="17" fillId="0" borderId="0" xfId="2" applyFont="1" applyFill="1" applyBorder="1" applyAlignment="1">
      <alignment vertical="center"/>
    </xf>
    <xf numFmtId="0" fontId="7" fillId="0" borderId="0" xfId="2" applyFont="1" applyFill="1" applyBorder="1" applyAlignment="1">
      <alignment vertical="center"/>
    </xf>
    <xf numFmtId="164" fontId="7" fillId="0" borderId="0" xfId="5" applyFont="1" applyAlignment="1">
      <alignment horizontal="right"/>
    </xf>
    <xf numFmtId="164" fontId="7" fillId="0" borderId="0" xfId="6" applyNumberFormat="1" applyFont="1"/>
    <xf numFmtId="0" fontId="42" fillId="0" borderId="0" xfId="7" applyNumberFormat="1" applyFont="1"/>
    <xf numFmtId="43" fontId="7" fillId="0" borderId="0" xfId="6" applyNumberFormat="1" applyFont="1"/>
    <xf numFmtId="0" fontId="16" fillId="0" borderId="0" xfId="6" applyFont="1"/>
    <xf numFmtId="0" fontId="43" fillId="0" borderId="40" xfId="6" applyFont="1" applyBorder="1"/>
    <xf numFmtId="164" fontId="15" fillId="0" borderId="41" xfId="5" applyFont="1" applyBorder="1"/>
    <xf numFmtId="0" fontId="44" fillId="0" borderId="0" xfId="6" applyFont="1"/>
    <xf numFmtId="0" fontId="15" fillId="6" borderId="0" xfId="6" applyFont="1" applyFill="1" applyBorder="1" applyAlignment="1">
      <alignment vertical="center"/>
    </xf>
    <xf numFmtId="0" fontId="16" fillId="6" borderId="0" xfId="2" applyFont="1" applyFill="1" applyBorder="1" applyAlignment="1">
      <alignment horizontal="left" vertical="center"/>
    </xf>
    <xf numFmtId="164" fontId="16" fillId="6" borderId="0" xfId="5" applyFont="1" applyFill="1" applyBorder="1" applyAlignment="1">
      <alignment horizontal="left" vertical="center"/>
    </xf>
    <xf numFmtId="0" fontId="15" fillId="6" borderId="25" xfId="2" applyFont="1" applyFill="1" applyBorder="1" applyAlignment="1">
      <alignment horizontal="left" vertical="center"/>
    </xf>
    <xf numFmtId="164" fontId="15" fillId="6" borderId="25" xfId="5" applyFont="1" applyFill="1" applyBorder="1" applyAlignment="1">
      <alignment horizontal="left" vertical="center"/>
    </xf>
    <xf numFmtId="0" fontId="16" fillId="6" borderId="25" xfId="2" applyFont="1" applyFill="1" applyBorder="1" applyAlignment="1">
      <alignment horizontal="left" vertical="center"/>
    </xf>
    <xf numFmtId="164" fontId="16" fillId="6" borderId="25" xfId="5" applyFont="1" applyFill="1" applyBorder="1" applyAlignment="1">
      <alignment horizontal="left" vertical="center"/>
    </xf>
    <xf numFmtId="0" fontId="16" fillId="6" borderId="25" xfId="6" applyFont="1" applyFill="1" applyBorder="1"/>
    <xf numFmtId="0" fontId="16" fillId="6" borderId="42" xfId="2" applyFont="1" applyFill="1" applyBorder="1" applyAlignment="1">
      <alignment horizontal="left" vertical="center"/>
    </xf>
    <xf numFmtId="164" fontId="16" fillId="6" borderId="42" xfId="5" applyFont="1" applyFill="1" applyBorder="1" applyAlignment="1">
      <alignment horizontal="left" vertical="center"/>
    </xf>
    <xf numFmtId="0" fontId="44" fillId="0" borderId="0" xfId="6" applyFont="1" applyAlignment="1"/>
    <xf numFmtId="43" fontId="44" fillId="0" borderId="0" xfId="6" applyNumberFormat="1" applyFont="1"/>
    <xf numFmtId="0" fontId="44" fillId="0" borderId="0" xfId="6" applyNumberFormat="1" applyFont="1"/>
    <xf numFmtId="165" fontId="44" fillId="0" borderId="0" xfId="6" applyNumberFormat="1" applyFont="1"/>
    <xf numFmtId="0" fontId="7" fillId="0" borderId="0" xfId="6" applyFont="1" applyAlignment="1"/>
    <xf numFmtId="0" fontId="15" fillId="0" borderId="44" xfId="6" applyFont="1" applyBorder="1"/>
    <xf numFmtId="164" fontId="15" fillId="0" borderId="0" xfId="5" applyFont="1" applyBorder="1"/>
    <xf numFmtId="0" fontId="15" fillId="0" borderId="0" xfId="6" applyFont="1" applyBorder="1"/>
    <xf numFmtId="0" fontId="15" fillId="0" borderId="40" xfId="6" applyFont="1" applyBorder="1"/>
    <xf numFmtId="165" fontId="7" fillId="0" borderId="0" xfId="5" applyNumberFormat="1" applyFont="1"/>
    <xf numFmtId="0" fontId="48" fillId="0" borderId="0" xfId="2" applyFont="1" applyFill="1" applyAlignment="1">
      <alignment horizontal="left" vertical="center"/>
    </xf>
    <xf numFmtId="0" fontId="48" fillId="0" borderId="0" xfId="2" applyFont="1" applyFill="1" applyBorder="1" applyAlignment="1">
      <alignment horizontal="left" vertical="center"/>
    </xf>
    <xf numFmtId="0" fontId="49" fillId="0" borderId="0" xfId="2" applyFont="1" applyFill="1" applyAlignment="1">
      <alignment horizontal="left" vertical="center"/>
    </xf>
    <xf numFmtId="0" fontId="49" fillId="0" borderId="0" xfId="2" applyFont="1" applyFill="1" applyBorder="1" applyAlignment="1">
      <alignment horizontal="left" vertical="center"/>
    </xf>
    <xf numFmtId="0" fontId="50" fillId="0" borderId="0" xfId="2" applyFont="1" applyFill="1" applyBorder="1" applyAlignment="1">
      <alignment horizontal="left" vertical="center"/>
    </xf>
    <xf numFmtId="0" fontId="50" fillId="3" borderId="45" xfId="2" applyFont="1" applyFill="1" applyBorder="1" applyAlignment="1">
      <alignment horizontal="left" vertical="center"/>
    </xf>
    <xf numFmtId="0" fontId="7" fillId="10" borderId="0" xfId="2" applyFont="1" applyFill="1" applyAlignment="1">
      <alignment horizontal="left" vertical="center"/>
    </xf>
    <xf numFmtId="0" fontId="51" fillId="2" borderId="45" xfId="2" applyFont="1" applyFill="1" applyBorder="1" applyAlignment="1">
      <alignment horizontal="left" vertical="center"/>
    </xf>
    <xf numFmtId="0" fontId="51" fillId="0" borderId="45" xfId="2" applyFont="1" applyFill="1" applyBorder="1" applyAlignment="1">
      <alignment horizontal="left" vertical="center"/>
    </xf>
    <xf numFmtId="0" fontId="49" fillId="0" borderId="0" xfId="2" quotePrefix="1" applyFont="1" applyFill="1" applyBorder="1" applyAlignment="1">
      <alignment horizontal="left" vertical="center"/>
    </xf>
    <xf numFmtId="0" fontId="25" fillId="0" borderId="0" xfId="2" applyFont="1" applyFill="1" applyBorder="1" applyAlignment="1" applyProtection="1">
      <alignment vertical="center"/>
      <protection locked="0"/>
    </xf>
    <xf numFmtId="0" fontId="49" fillId="0" borderId="0" xfId="2" applyFont="1" applyFill="1" applyBorder="1" applyAlignment="1">
      <alignment vertical="center"/>
    </xf>
    <xf numFmtId="0" fontId="52" fillId="0" borderId="0" xfId="2" applyFont="1" applyFill="1" applyAlignment="1">
      <alignment horizontal="left" vertical="center"/>
    </xf>
    <xf numFmtId="0" fontId="52" fillId="0" borderId="0" xfId="2" applyFont="1" applyFill="1" applyBorder="1" applyAlignment="1">
      <alignment horizontal="left" vertical="center"/>
    </xf>
    <xf numFmtId="0" fontId="5" fillId="0" borderId="31" xfId="2" applyFont="1" applyFill="1" applyBorder="1" applyAlignment="1" applyProtection="1">
      <alignment horizontal="left" vertical="center"/>
      <protection locked="0"/>
    </xf>
    <xf numFmtId="0" fontId="4" fillId="0" borderId="31" xfId="2" applyFont="1" applyFill="1" applyBorder="1" applyAlignment="1">
      <alignment horizontal="left" vertical="center"/>
    </xf>
    <xf numFmtId="0" fontId="5" fillId="0" borderId="31" xfId="2" applyFont="1" applyFill="1" applyBorder="1" applyAlignment="1">
      <alignment horizontal="left" vertical="center"/>
    </xf>
    <xf numFmtId="0" fontId="6" fillId="0" borderId="31" xfId="2" applyFont="1" applyFill="1" applyBorder="1" applyAlignment="1">
      <alignment horizontal="left" vertical="center"/>
    </xf>
    <xf numFmtId="0" fontId="53" fillId="0" borderId="39" xfId="2" applyFont="1" applyFill="1" applyBorder="1" applyAlignment="1">
      <alignment vertical="center"/>
    </xf>
    <xf numFmtId="0" fontId="17" fillId="0" borderId="30" xfId="2" applyFont="1" applyFill="1" applyBorder="1" applyAlignment="1" applyProtection="1">
      <alignment vertical="center"/>
      <protection locked="0"/>
    </xf>
    <xf numFmtId="0" fontId="7" fillId="0" borderId="31" xfId="2" applyFont="1" applyFill="1" applyBorder="1" applyAlignment="1">
      <alignment horizontal="left" vertical="center"/>
    </xf>
    <xf numFmtId="0" fontId="8" fillId="0" borderId="31" xfId="2" applyFont="1" applyFill="1" applyBorder="1" applyAlignment="1">
      <alignment horizontal="left" vertical="center"/>
    </xf>
    <xf numFmtId="0" fontId="54" fillId="0" borderId="0" xfId="2" applyFont="1" applyFill="1" applyAlignment="1">
      <alignment horizontal="left" vertical="center"/>
    </xf>
    <xf numFmtId="0" fontId="54" fillId="0" borderId="0" xfId="2" applyFont="1" applyFill="1" applyBorder="1" applyAlignment="1">
      <alignment horizontal="left" vertical="center"/>
    </xf>
    <xf numFmtId="0" fontId="8" fillId="0" borderId="39" xfId="2" applyFont="1" applyFill="1" applyBorder="1" applyAlignment="1" applyProtection="1">
      <alignment horizontal="left" vertical="center" indent="2"/>
      <protection locked="0"/>
    </xf>
    <xf numFmtId="0" fontId="8" fillId="3" borderId="46" xfId="2" applyFont="1" applyFill="1" applyBorder="1" applyAlignment="1">
      <alignment vertical="center"/>
    </xf>
    <xf numFmtId="0" fontId="16" fillId="2" borderId="47" xfId="2" applyFont="1" applyFill="1" applyBorder="1" applyAlignment="1">
      <alignment horizontal="left" vertical="center"/>
    </xf>
    <xf numFmtId="0" fontId="8" fillId="0" borderId="46" xfId="2" applyFont="1" applyFill="1" applyBorder="1" applyAlignment="1">
      <alignment vertical="center"/>
    </xf>
    <xf numFmtId="0" fontId="8" fillId="0" borderId="30" xfId="2" applyFont="1" applyFill="1" applyBorder="1" applyAlignment="1" applyProtection="1">
      <alignment horizontal="left" vertical="center" indent="2"/>
      <protection locked="0"/>
    </xf>
    <xf numFmtId="0" fontId="16" fillId="2" borderId="33" xfId="2" applyFont="1" applyFill="1" applyBorder="1" applyAlignment="1">
      <alignment horizontal="left" vertical="center"/>
    </xf>
    <xf numFmtId="0" fontId="7" fillId="11" borderId="44" xfId="2" applyFont="1" applyFill="1" applyBorder="1" applyAlignment="1">
      <alignment horizontal="left" vertical="center"/>
    </xf>
    <xf numFmtId="0" fontId="8" fillId="0" borderId="39" xfId="2" applyFont="1" applyFill="1" applyBorder="1" applyAlignment="1" applyProtection="1">
      <alignment horizontal="left" vertical="center" wrapText="1" indent="2"/>
      <protection locked="0"/>
    </xf>
    <xf numFmtId="0" fontId="8" fillId="3" borderId="0" xfId="2" applyFont="1" applyFill="1" applyBorder="1" applyAlignment="1">
      <alignment vertical="center"/>
    </xf>
    <xf numFmtId="166" fontId="8" fillId="3" borderId="0" xfId="2" applyNumberFormat="1" applyFont="1" applyFill="1" applyBorder="1" applyAlignment="1">
      <alignment vertical="center"/>
    </xf>
    <xf numFmtId="0" fontId="8" fillId="0" borderId="48" xfId="2" applyFont="1" applyFill="1" applyBorder="1" applyAlignment="1" applyProtection="1">
      <alignment horizontal="left" vertical="center" wrapText="1" indent="2"/>
      <protection locked="0"/>
    </xf>
    <xf numFmtId="0" fontId="16" fillId="0" borderId="25" xfId="2" applyFont="1" applyFill="1" applyBorder="1" applyAlignment="1">
      <alignment horizontal="left" vertical="center"/>
    </xf>
    <xf numFmtId="0" fontId="16" fillId="2" borderId="25" xfId="2" applyFont="1" applyFill="1" applyBorder="1" applyAlignment="1">
      <alignment horizontal="left" vertical="center"/>
    </xf>
    <xf numFmtId="0" fontId="16" fillId="2" borderId="0" xfId="2" applyFont="1" applyFill="1" applyBorder="1" applyAlignment="1">
      <alignment horizontal="left" vertical="center"/>
    </xf>
    <xf numFmtId="0" fontId="16" fillId="0" borderId="48" xfId="2" applyFont="1" applyFill="1" applyBorder="1" applyAlignment="1">
      <alignment horizontal="left" vertical="center"/>
    </xf>
    <xf numFmtId="0" fontId="55" fillId="2" borderId="31" xfId="2" applyFont="1" applyFill="1" applyBorder="1" applyAlignment="1">
      <alignment vertical="center"/>
    </xf>
    <xf numFmtId="0" fontId="24" fillId="0" borderId="49" xfId="4" applyFont="1" applyFill="1" applyBorder="1" applyAlignment="1" applyProtection="1">
      <alignment vertical="center"/>
      <protection locked="0"/>
    </xf>
    <xf numFmtId="0" fontId="7" fillId="0" borderId="50" xfId="2" applyFont="1" applyFill="1" applyBorder="1" applyAlignment="1">
      <alignment horizontal="left" vertical="center"/>
    </xf>
    <xf numFmtId="0" fontId="8" fillId="0" borderId="0" xfId="2" applyFont="1" applyFill="1" applyBorder="1" applyAlignment="1">
      <alignment vertical="center"/>
    </xf>
    <xf numFmtId="0" fontId="7" fillId="0" borderId="44" xfId="2" applyFont="1" applyFill="1" applyBorder="1" applyAlignment="1">
      <alignment horizontal="left" vertical="center"/>
    </xf>
    <xf numFmtId="0" fontId="55" fillId="0" borderId="0" xfId="2" applyFont="1" applyFill="1" applyBorder="1" applyAlignment="1">
      <alignment vertical="center"/>
    </xf>
    <xf numFmtId="0" fontId="53" fillId="0" borderId="0" xfId="2" applyFont="1" applyFill="1" applyBorder="1" applyAlignment="1">
      <alignment vertical="center"/>
    </xf>
    <xf numFmtId="0" fontId="8" fillId="0" borderId="0" xfId="2" applyFont="1" applyFill="1" applyBorder="1" applyAlignment="1">
      <alignment horizontal="left" vertical="center" indent="1"/>
    </xf>
    <xf numFmtId="0" fontId="8" fillId="3" borderId="38" xfId="2" applyFont="1" applyFill="1" applyBorder="1" applyAlignment="1">
      <alignment vertical="center" wrapText="1"/>
    </xf>
    <xf numFmtId="0" fontId="55" fillId="2" borderId="38" xfId="2" applyFont="1" applyFill="1" applyBorder="1" applyAlignment="1">
      <alignment vertical="center"/>
    </xf>
    <xf numFmtId="0" fontId="8" fillId="0" borderId="31" xfId="2" applyFont="1" applyFill="1" applyBorder="1" applyAlignment="1">
      <alignment horizontal="left" vertical="center" indent="1"/>
    </xf>
    <xf numFmtId="0" fontId="55" fillId="2" borderId="0" xfId="2" applyFont="1" applyFill="1" applyBorder="1" applyAlignment="1">
      <alignment vertical="center"/>
    </xf>
    <xf numFmtId="0" fontId="11" fillId="0" borderId="39" xfId="2" applyFont="1" applyFill="1" applyBorder="1" applyAlignment="1" applyProtection="1">
      <alignment horizontal="left" vertical="center" indent="2"/>
      <protection locked="0"/>
    </xf>
    <xf numFmtId="0" fontId="8" fillId="0" borderId="39" xfId="2" applyFont="1" applyFill="1" applyBorder="1" applyAlignment="1" applyProtection="1">
      <alignment horizontal="left" vertical="center" indent="4"/>
      <protection locked="0"/>
    </xf>
    <xf numFmtId="0" fontId="8" fillId="0" borderId="39" xfId="2" applyFont="1" applyFill="1" applyBorder="1" applyAlignment="1" applyProtection="1">
      <alignment horizontal="left" vertical="center" indent="6"/>
      <protection locked="0"/>
    </xf>
    <xf numFmtId="0" fontId="16" fillId="0" borderId="51" xfId="2" applyFont="1" applyFill="1" applyBorder="1" applyAlignment="1">
      <alignment horizontal="left" vertical="center"/>
    </xf>
    <xf numFmtId="0" fontId="16" fillId="2" borderId="28" xfId="2" applyFont="1" applyFill="1" applyBorder="1" applyAlignment="1">
      <alignment horizontal="left" vertical="center"/>
    </xf>
    <xf numFmtId="0" fontId="56" fillId="0" borderId="25" xfId="4" applyFont="1" applyFill="1" applyBorder="1" applyAlignment="1" applyProtection="1">
      <alignment horizontal="left" vertical="center" indent="2"/>
      <protection locked="0"/>
    </xf>
    <xf numFmtId="0" fontId="8" fillId="3" borderId="25" xfId="2" applyFont="1" applyFill="1" applyBorder="1" applyAlignment="1">
      <alignment vertical="center"/>
    </xf>
    <xf numFmtId="0" fontId="8" fillId="0" borderId="0" xfId="2" applyFont="1" applyFill="1" applyBorder="1" applyAlignment="1" applyProtection="1">
      <alignment horizontal="left" vertical="center" indent="4"/>
      <protection locked="0"/>
    </xf>
    <xf numFmtId="0" fontId="8" fillId="0" borderId="31" xfId="2" applyFont="1" applyFill="1" applyBorder="1" applyAlignment="1" applyProtection="1">
      <alignment horizontal="left" vertical="center" indent="4"/>
      <protection locked="0"/>
    </xf>
    <xf numFmtId="0" fontId="16" fillId="2" borderId="31" xfId="2" applyFont="1" applyFill="1" applyBorder="1" applyAlignment="1">
      <alignment horizontal="left" vertical="center"/>
    </xf>
    <xf numFmtId="0" fontId="24" fillId="0" borderId="30" xfId="4" applyFont="1" applyFill="1" applyBorder="1" applyAlignment="1" applyProtection="1">
      <alignment horizontal="left" vertical="center" wrapText="1"/>
      <protection locked="0"/>
    </xf>
    <xf numFmtId="0" fontId="8" fillId="0" borderId="31" xfId="2" applyFont="1" applyFill="1" applyBorder="1" applyAlignment="1">
      <alignment vertical="center"/>
    </xf>
    <xf numFmtId="0" fontId="8" fillId="0" borderId="30" xfId="2" applyFont="1" applyFill="1" applyBorder="1" applyAlignment="1" applyProtection="1">
      <alignment horizontal="left" vertical="center" indent="4"/>
      <protection locked="0"/>
    </xf>
    <xf numFmtId="0" fontId="17" fillId="0" borderId="50" xfId="2" applyFont="1" applyFill="1" applyBorder="1" applyAlignment="1" applyProtection="1">
      <alignment vertical="center"/>
      <protection locked="0"/>
    </xf>
    <xf numFmtId="0" fontId="21" fillId="0" borderId="44" xfId="2" applyFont="1" applyFill="1" applyBorder="1" applyAlignment="1">
      <alignment horizontal="left" vertical="center"/>
    </xf>
    <xf numFmtId="0" fontId="57" fillId="0" borderId="44" xfId="2" applyFont="1" applyFill="1" applyBorder="1" applyAlignment="1">
      <alignment vertical="center"/>
    </xf>
    <xf numFmtId="0" fontId="58" fillId="0" borderId="0" xfId="2" applyFont="1" applyFill="1" applyBorder="1" applyAlignment="1">
      <alignment vertical="center"/>
    </xf>
    <xf numFmtId="0" fontId="59" fillId="0" borderId="0" xfId="2" applyFont="1" applyFill="1" applyBorder="1" applyAlignment="1">
      <alignment vertical="center"/>
    </xf>
    <xf numFmtId="0" fontId="8" fillId="6" borderId="0" xfId="2" applyFont="1" applyFill="1" applyBorder="1" applyAlignment="1">
      <alignment horizontal="left" vertical="center"/>
    </xf>
    <xf numFmtId="0" fontId="7" fillId="6" borderId="0" xfId="2" applyFont="1" applyFill="1" applyBorder="1" applyAlignment="1">
      <alignment horizontal="left" vertical="center"/>
    </xf>
    <xf numFmtId="0" fontId="7" fillId="6" borderId="0" xfId="2" applyFont="1" applyFill="1" applyBorder="1" applyAlignment="1">
      <alignment vertical="center"/>
    </xf>
    <xf numFmtId="0" fontId="30" fillId="6" borderId="0" xfId="2" applyFont="1" applyFill="1" applyBorder="1" applyAlignment="1">
      <alignment vertical="center"/>
    </xf>
    <xf numFmtId="0" fontId="11" fillId="6" borderId="0" xfId="2" applyFont="1" applyFill="1" applyBorder="1" applyAlignment="1">
      <alignment vertical="center"/>
    </xf>
    <xf numFmtId="0" fontId="62" fillId="0" borderId="0" xfId="6" applyFont="1"/>
    <xf numFmtId="0" fontId="7" fillId="10" borderId="0" xfId="2" applyFont="1" applyFill="1" applyBorder="1" applyAlignment="1">
      <alignment horizontal="left" vertical="center"/>
    </xf>
    <xf numFmtId="0" fontId="11" fillId="10" borderId="0" xfId="2" applyFont="1" applyFill="1" applyBorder="1" applyAlignment="1">
      <alignment vertical="center"/>
    </xf>
    <xf numFmtId="0" fontId="23" fillId="10" borderId="0" xfId="4" applyFont="1" applyFill="1" applyBorder="1" applyAlignment="1"/>
    <xf numFmtId="0" fontId="51" fillId="2" borderId="45" xfId="2" applyFont="1" applyFill="1" applyBorder="1" applyAlignment="1">
      <alignment horizontal="left" vertical="center" wrapText="1"/>
    </xf>
    <xf numFmtId="0" fontId="50" fillId="10" borderId="0" xfId="2" applyFont="1" applyFill="1" applyBorder="1" applyAlignment="1">
      <alignment horizontal="left" vertical="center"/>
    </xf>
    <xf numFmtId="0" fontId="23" fillId="6" borderId="0" xfId="3" applyFont="1" applyFill="1" applyBorder="1" applyAlignment="1"/>
    <xf numFmtId="0" fontId="23" fillId="0" borderId="0" xfId="3" applyFont="1" applyFill="1" applyBorder="1" applyAlignment="1"/>
    <xf numFmtId="0" fontId="21" fillId="6" borderId="57" xfId="2" applyFont="1" applyFill="1" applyBorder="1" applyAlignment="1">
      <alignment vertical="center" wrapText="1"/>
    </xf>
    <xf numFmtId="0" fontId="16" fillId="0" borderId="0" xfId="2" applyFont="1" applyFill="1" applyBorder="1" applyAlignment="1">
      <alignment vertical="center" wrapText="1"/>
    </xf>
    <xf numFmtId="0" fontId="21" fillId="6" borderId="24" xfId="2" applyFont="1" applyFill="1" applyBorder="1" applyAlignment="1">
      <alignment vertical="center" wrapText="1"/>
    </xf>
    <xf numFmtId="0" fontId="16" fillId="6" borderId="25" xfId="2" applyFont="1" applyFill="1" applyBorder="1" applyAlignment="1">
      <alignment vertical="center" wrapText="1"/>
    </xf>
    <xf numFmtId="0" fontId="16" fillId="6" borderId="58" xfId="2" applyFont="1" applyFill="1" applyBorder="1" applyAlignment="1">
      <alignment vertical="center" wrapText="1"/>
    </xf>
    <xf numFmtId="0" fontId="16" fillId="6" borderId="59" xfId="2" applyFont="1" applyFill="1" applyBorder="1" applyAlignment="1">
      <alignment vertical="center" wrapText="1"/>
    </xf>
    <xf numFmtId="0" fontId="16" fillId="6" borderId="0" xfId="2" applyFont="1" applyFill="1" applyBorder="1" applyAlignment="1">
      <alignment vertical="center" wrapText="1"/>
    </xf>
    <xf numFmtId="0" fontId="18" fillId="6" borderId="59" xfId="2" applyFont="1" applyFill="1" applyBorder="1" applyAlignment="1">
      <alignment vertical="center" wrapText="1"/>
    </xf>
    <xf numFmtId="0" fontId="18" fillId="6" borderId="60" xfId="2" applyFont="1" applyFill="1" applyBorder="1" applyAlignment="1">
      <alignment vertical="center" wrapText="1"/>
    </xf>
    <xf numFmtId="0" fontId="18" fillId="6" borderId="27" xfId="2" applyFont="1" applyFill="1" applyBorder="1" applyAlignment="1">
      <alignment vertical="center" wrapText="1"/>
    </xf>
    <xf numFmtId="0" fontId="16" fillId="6" borderId="28" xfId="2" applyFont="1" applyFill="1" applyBorder="1" applyAlignment="1">
      <alignment vertical="center" wrapText="1"/>
    </xf>
    <xf numFmtId="0" fontId="16" fillId="0" borderId="37" xfId="2" applyFont="1" applyFill="1" applyBorder="1" applyAlignment="1">
      <alignment horizontal="left" vertical="center"/>
    </xf>
    <xf numFmtId="0" fontId="8" fillId="0" borderId="37" xfId="2" applyFont="1" applyFill="1" applyBorder="1" applyAlignment="1">
      <alignment vertical="center"/>
    </xf>
    <xf numFmtId="0" fontId="44" fillId="0" borderId="0" xfId="6" applyFont="1"/>
    <xf numFmtId="0" fontId="7" fillId="0" borderId="0" xfId="6" applyFont="1" applyAlignment="1">
      <alignment wrapText="1"/>
    </xf>
    <xf numFmtId="0" fontId="64" fillId="0" borderId="0" xfId="2" applyFont="1" applyFill="1" applyAlignment="1">
      <alignment horizontal="left" vertical="center"/>
    </xf>
    <xf numFmtId="0" fontId="11" fillId="0" borderId="8" xfId="2" applyFont="1" applyFill="1" applyBorder="1" applyAlignment="1">
      <alignment horizontal="left" vertical="center"/>
    </xf>
    <xf numFmtId="0" fontId="7" fillId="0" borderId="8" xfId="0" applyFont="1" applyBorder="1" applyAlignment="1">
      <alignment horizontal="left" vertical="center"/>
    </xf>
    <xf numFmtId="0" fontId="7" fillId="0" borderId="8" xfId="0" applyFont="1" applyBorder="1" applyAlignment="1">
      <alignment horizontal="left" vertical="center" wrapText="1"/>
    </xf>
    <xf numFmtId="0" fontId="16" fillId="0" borderId="8" xfId="0" applyFont="1" applyBorder="1" applyAlignment="1">
      <alignment horizontal="left" vertical="center"/>
    </xf>
    <xf numFmtId="0" fontId="7" fillId="0" borderId="0" xfId="2" applyFont="1" applyFill="1" applyAlignment="1">
      <alignment horizontal="left" vertical="center"/>
    </xf>
    <xf numFmtId="0" fontId="65" fillId="0" borderId="0" xfId="0" applyFont="1"/>
    <xf numFmtId="0" fontId="48" fillId="0" borderId="0" xfId="0" applyFont="1"/>
    <xf numFmtId="0" fontId="48" fillId="0" borderId="9" xfId="0" applyFont="1" applyBorder="1"/>
    <xf numFmtId="0" fontId="48" fillId="0" borderId="10" xfId="0" applyFont="1" applyBorder="1"/>
    <xf numFmtId="0" fontId="48" fillId="0" borderId="8" xfId="0" applyFont="1" applyBorder="1"/>
    <xf numFmtId="0" fontId="43" fillId="0" borderId="9" xfId="0" applyFont="1" applyBorder="1"/>
    <xf numFmtId="0" fontId="43" fillId="0" borderId="0" xfId="0" applyFont="1"/>
    <xf numFmtId="0" fontId="48" fillId="0" borderId="7" xfId="0" applyFont="1" applyBorder="1"/>
    <xf numFmtId="0" fontId="43" fillId="0" borderId="7" xfId="0" applyFont="1" applyFill="1" applyBorder="1" applyAlignment="1">
      <alignment horizontal="left" vertical="center" wrapText="1"/>
    </xf>
    <xf numFmtId="0" fontId="43" fillId="0" borderId="7" xfId="0" applyFont="1" applyBorder="1"/>
    <xf numFmtId="0" fontId="48" fillId="0" borderId="15" xfId="0" applyFont="1" applyBorder="1"/>
    <xf numFmtId="0" fontId="48" fillId="0" borderId="10" xfId="0" applyFont="1" applyBorder="1" applyAlignment="1">
      <alignment wrapText="1"/>
    </xf>
    <xf numFmtId="0" fontId="48" fillId="0" borderId="9" xfId="0" applyFont="1" applyFill="1" applyBorder="1"/>
    <xf numFmtId="0" fontId="48" fillId="0" borderId="10" xfId="0" applyFont="1" applyFill="1" applyBorder="1"/>
    <xf numFmtId="0" fontId="48" fillId="0" borderId="6" xfId="0" applyFont="1" applyBorder="1" applyAlignment="1">
      <alignment vertical="center"/>
    </xf>
    <xf numFmtId="0" fontId="48" fillId="0" borderId="8" xfId="0" applyFont="1" applyBorder="1" applyAlignment="1">
      <alignment vertical="center" wrapText="1"/>
    </xf>
    <xf numFmtId="0" fontId="48" fillId="0" borderId="10" xfId="0" applyFont="1" applyBorder="1" applyAlignment="1">
      <alignment vertical="center"/>
    </xf>
    <xf numFmtId="0" fontId="48" fillId="0" borderId="0" xfId="0" applyFont="1" applyAlignment="1"/>
    <xf numFmtId="0" fontId="48" fillId="0" borderId="10" xfId="0" applyFont="1" applyBorder="1" applyAlignment="1"/>
    <xf numFmtId="0" fontId="48" fillId="0" borderId="0" xfId="0" applyFont="1" applyAlignment="1">
      <alignment horizontal="left"/>
    </xf>
    <xf numFmtId="0" fontId="48" fillId="0" borderId="0" xfId="0" applyFont="1" applyBorder="1"/>
    <xf numFmtId="0" fontId="48" fillId="0" borderId="10" xfId="0" applyFont="1" applyBorder="1" applyAlignment="1">
      <alignment horizontal="left"/>
    </xf>
    <xf numFmtId="0" fontId="66" fillId="0" borderId="0" xfId="0" applyFont="1"/>
    <xf numFmtId="0" fontId="48" fillId="0" borderId="7" xfId="0" applyFont="1" applyFill="1" applyBorder="1"/>
    <xf numFmtId="0" fontId="48" fillId="0" borderId="8" xfId="0" applyFont="1" applyFill="1" applyBorder="1"/>
    <xf numFmtId="0" fontId="48" fillId="0" borderId="8" xfId="0" applyFont="1" applyBorder="1" applyAlignment="1">
      <alignment vertical="center"/>
    </xf>
    <xf numFmtId="0" fontId="43" fillId="0" borderId="7" xfId="0" applyFont="1" applyFill="1" applyBorder="1" applyAlignment="1">
      <alignment vertical="center"/>
    </xf>
    <xf numFmtId="0" fontId="48" fillId="0" borderId="8" xfId="0" applyFont="1" applyFill="1" applyBorder="1" applyAlignment="1">
      <alignment vertical="center"/>
    </xf>
    <xf numFmtId="0" fontId="43" fillId="0" borderId="7" xfId="0" applyFont="1" applyBorder="1" applyAlignment="1">
      <alignment vertical="center"/>
    </xf>
    <xf numFmtId="0" fontId="69" fillId="6" borderId="0" xfId="2" applyFont="1" applyFill="1" applyBorder="1" applyAlignment="1">
      <alignment vertical="center"/>
    </xf>
    <xf numFmtId="0" fontId="58" fillId="6" borderId="0" xfId="2" applyFont="1" applyFill="1" applyBorder="1" applyAlignment="1">
      <alignment vertical="center"/>
    </xf>
    <xf numFmtId="0" fontId="48" fillId="6" borderId="0" xfId="2" applyFont="1" applyFill="1" applyBorder="1" applyAlignment="1">
      <alignment horizontal="left" vertical="center"/>
    </xf>
    <xf numFmtId="0" fontId="58" fillId="6" borderId="0" xfId="2" applyFont="1" applyFill="1" applyBorder="1" applyAlignment="1">
      <alignment horizontal="left" vertical="center"/>
    </xf>
    <xf numFmtId="0" fontId="59" fillId="6" borderId="0" xfId="2" applyFont="1" applyFill="1" applyBorder="1" applyAlignment="1">
      <alignment horizontal="left" vertical="center"/>
    </xf>
    <xf numFmtId="0" fontId="70" fillId="6" borderId="0" xfId="2" applyFont="1" applyFill="1" applyBorder="1" applyAlignment="1">
      <alignment horizontal="left" vertical="center"/>
    </xf>
    <xf numFmtId="0" fontId="68" fillId="6" borderId="0" xfId="2" applyFont="1" applyFill="1" applyBorder="1" applyAlignment="1">
      <alignment vertical="center"/>
    </xf>
    <xf numFmtId="0" fontId="58" fillId="6" borderId="0" xfId="2" applyFont="1" applyFill="1" applyBorder="1" applyAlignment="1">
      <alignment vertical="center" wrapText="1"/>
    </xf>
    <xf numFmtId="0" fontId="70" fillId="6" borderId="0" xfId="2" applyFont="1" applyFill="1" applyBorder="1" applyAlignment="1">
      <alignment vertical="center"/>
    </xf>
    <xf numFmtId="0" fontId="59" fillId="6" borderId="0" xfId="2" applyFont="1" applyFill="1" applyBorder="1" applyAlignment="1">
      <alignment vertical="center"/>
    </xf>
    <xf numFmtId="0" fontId="71" fillId="0" borderId="0" xfId="2" applyFont="1" applyFill="1" applyAlignment="1">
      <alignment horizontal="left" vertical="center"/>
    </xf>
    <xf numFmtId="0" fontId="7" fillId="12" borderId="0" xfId="2" applyFont="1" applyFill="1" applyAlignment="1">
      <alignment horizontal="left" vertical="center"/>
    </xf>
    <xf numFmtId="0" fontId="7" fillId="0" borderId="0" xfId="2" applyFont="1" applyFill="1" applyAlignment="1">
      <alignment horizontal="left" vertical="center"/>
    </xf>
    <xf numFmtId="0" fontId="16" fillId="6" borderId="60" xfId="2" applyFont="1" applyFill="1" applyBorder="1" applyAlignment="1">
      <alignment vertical="center" wrapText="1"/>
    </xf>
    <xf numFmtId="0" fontId="54" fillId="0" borderId="8" xfId="0" applyFont="1" applyBorder="1" applyAlignment="1">
      <alignment vertical="center" wrapText="1"/>
    </xf>
    <xf numFmtId="0" fontId="11" fillId="0" borderId="8" xfId="2" applyFont="1" applyFill="1" applyBorder="1" applyAlignment="1">
      <alignment vertical="center" wrapText="1"/>
    </xf>
    <xf numFmtId="0" fontId="8" fillId="0" borderId="10" xfId="2" applyFont="1" applyFill="1" applyBorder="1" applyAlignment="1">
      <alignment vertical="center" wrapText="1"/>
    </xf>
    <xf numFmtId="0" fontId="48" fillId="0" borderId="28" xfId="0" applyFont="1" applyBorder="1"/>
    <xf numFmtId="0" fontId="8" fillId="3" borderId="10" xfId="2" applyFont="1" applyFill="1" applyBorder="1" applyAlignment="1">
      <alignment horizontal="center" vertical="center" wrapText="1"/>
    </xf>
    <xf numFmtId="0" fontId="7" fillId="0" borderId="10" xfId="2" applyFont="1" applyFill="1" applyBorder="1" applyAlignment="1">
      <alignment vertical="center"/>
    </xf>
    <xf numFmtId="0" fontId="17" fillId="0" borderId="0" xfId="2" applyFont="1" applyFill="1" applyBorder="1" applyAlignment="1">
      <alignment horizontal="left" vertical="center" wrapText="1"/>
    </xf>
    <xf numFmtId="0" fontId="58" fillId="6" borderId="0" xfId="2" applyFont="1" applyFill="1" applyBorder="1" applyAlignment="1">
      <alignment horizontal="left" vertical="center" wrapText="1" indent="2"/>
    </xf>
    <xf numFmtId="0" fontId="11" fillId="6" borderId="0" xfId="2" applyFont="1" applyFill="1" applyBorder="1" applyAlignment="1">
      <alignment horizontal="left" vertical="center"/>
    </xf>
    <xf numFmtId="0" fontId="17" fillId="0" borderId="37" xfId="2" applyFont="1" applyFill="1" applyBorder="1" applyAlignment="1">
      <alignment horizontal="left" vertical="center"/>
    </xf>
    <xf numFmtId="0" fontId="17" fillId="0" borderId="0" xfId="2" applyFont="1" applyFill="1" applyBorder="1" applyAlignment="1">
      <alignment horizontal="left" vertical="center"/>
    </xf>
    <xf numFmtId="0" fontId="15" fillId="0" borderId="7" xfId="2" applyFont="1" applyFill="1" applyBorder="1" applyAlignment="1">
      <alignment horizontal="left" vertical="center" wrapText="1"/>
    </xf>
    <xf numFmtId="0" fontId="25" fillId="6" borderId="0" xfId="2" applyFont="1" applyFill="1" applyBorder="1" applyAlignment="1">
      <alignment vertical="center"/>
    </xf>
    <xf numFmtId="0" fontId="16" fillId="0" borderId="0" xfId="2" applyFont="1" applyFill="1" applyBorder="1" applyAlignment="1">
      <alignment horizontal="left" vertical="center"/>
    </xf>
    <xf numFmtId="0" fontId="7" fillId="0" borderId="0" xfId="2" applyFont="1" applyFill="1" applyAlignment="1">
      <alignment horizontal="left" vertical="center"/>
    </xf>
    <xf numFmtId="0" fontId="24" fillId="6" borderId="0" xfId="4" applyFont="1" applyFill="1" applyBorder="1" applyAlignment="1">
      <alignment horizontal="center" vertical="center"/>
    </xf>
    <xf numFmtId="0" fontId="38" fillId="6" borderId="0" xfId="4" applyFont="1" applyFill="1" applyAlignment="1"/>
    <xf numFmtId="0" fontId="39" fillId="6" borderId="0" xfId="6" applyFont="1" applyFill="1" applyBorder="1" applyAlignment="1">
      <alignment vertical="center"/>
    </xf>
    <xf numFmtId="0" fontId="40" fillId="3" borderId="0" xfId="4" applyFont="1" applyFill="1" applyBorder="1" applyAlignment="1">
      <alignment horizontal="left" vertical="center" wrapText="1"/>
    </xf>
    <xf numFmtId="0" fontId="11" fillId="0" borderId="0" xfId="2" applyFont="1" applyFill="1" applyBorder="1" applyAlignment="1">
      <alignment vertical="center"/>
    </xf>
    <xf numFmtId="0" fontId="16" fillId="6" borderId="0" xfId="6" applyFont="1" applyFill="1" applyAlignment="1">
      <alignment horizontal="left" vertical="center" wrapText="1" indent="2"/>
    </xf>
    <xf numFmtId="0" fontId="16" fillId="6" borderId="0" xfId="2" applyFont="1" applyFill="1" applyBorder="1" applyAlignment="1">
      <alignment horizontal="left" vertical="center" indent="1"/>
    </xf>
    <xf numFmtId="0" fontId="44" fillId="0" borderId="0" xfId="6" applyFont="1" applyAlignment="1"/>
    <xf numFmtId="0" fontId="45" fillId="6" borderId="0" xfId="6" applyFont="1" applyFill="1" applyBorder="1" applyAlignment="1">
      <alignment vertical="center"/>
    </xf>
    <xf numFmtId="0" fontId="47" fillId="6" borderId="0" xfId="6" applyFont="1" applyFill="1" applyAlignment="1">
      <alignment vertical="center" wrapText="1"/>
    </xf>
    <xf numFmtId="0" fontId="43" fillId="0" borderId="16" xfId="0" applyFont="1" applyBorder="1" applyAlignment="1">
      <alignment horizontal="left" vertical="center" wrapText="1"/>
    </xf>
    <xf numFmtId="0" fontId="7" fillId="0" borderId="0" xfId="2" applyFont="1" applyFill="1" applyAlignment="1">
      <alignment horizontal="left" vertical="center"/>
    </xf>
    <xf numFmtId="166" fontId="8" fillId="3" borderId="46" xfId="2" applyNumberFormat="1" applyFont="1" applyFill="1" applyBorder="1" applyAlignment="1">
      <alignment horizontal="left" vertical="center"/>
    </xf>
    <xf numFmtId="166" fontId="8" fillId="3" borderId="0" xfId="2" applyNumberFormat="1" applyFont="1" applyFill="1" applyBorder="1" applyAlignment="1">
      <alignment horizontal="left" vertical="center"/>
    </xf>
    <xf numFmtId="0" fontId="23" fillId="3" borderId="28" xfId="1" applyFont="1" applyFill="1" applyBorder="1" applyAlignment="1">
      <alignment vertical="center"/>
    </xf>
    <xf numFmtId="0" fontId="16" fillId="2" borderId="47" xfId="2" applyFont="1" applyFill="1" applyBorder="1" applyAlignment="1">
      <alignment horizontal="left" vertical="center" wrapText="1"/>
    </xf>
    <xf numFmtId="0" fontId="8" fillId="3" borderId="0" xfId="2" applyFont="1" applyFill="1" applyAlignment="1">
      <alignment vertical="center"/>
    </xf>
    <xf numFmtId="166" fontId="8" fillId="3" borderId="0" xfId="2" applyNumberFormat="1" applyFont="1" applyFill="1" applyAlignment="1">
      <alignment horizontal="left" vertical="center"/>
    </xf>
    <xf numFmtId="0" fontId="23" fillId="3" borderId="28" xfId="1" applyFont="1" applyFill="1" applyBorder="1" applyAlignment="1">
      <alignment vertical="center" wrapText="1"/>
    </xf>
    <xf numFmtId="0" fontId="3" fillId="3" borderId="31" xfId="1" applyFill="1" applyBorder="1" applyAlignment="1">
      <alignment vertical="center"/>
    </xf>
    <xf numFmtId="0" fontId="72" fillId="3" borderId="0" xfId="2" applyFont="1" applyFill="1" applyAlignment="1">
      <alignment vertical="center" wrapText="1"/>
    </xf>
    <xf numFmtId="0" fontId="8" fillId="3" borderId="0" xfId="2" applyFont="1" applyFill="1" applyBorder="1" applyAlignment="1">
      <alignment horizontal="left" vertical="center"/>
    </xf>
    <xf numFmtId="168" fontId="8" fillId="3" borderId="0" xfId="5" applyNumberFormat="1" applyFont="1" applyFill="1" applyBorder="1" applyAlignment="1">
      <alignment horizontal="left" vertical="center"/>
    </xf>
    <xf numFmtId="0" fontId="3" fillId="3" borderId="31" xfId="1" applyFill="1" applyBorder="1" applyAlignment="1">
      <alignment vertical="center" wrapText="1"/>
    </xf>
    <xf numFmtId="0" fontId="16" fillId="2" borderId="0" xfId="2" applyFont="1" applyFill="1" applyBorder="1" applyAlignment="1">
      <alignment horizontal="left" vertical="center" wrapText="1"/>
    </xf>
    <xf numFmtId="0" fontId="16" fillId="2" borderId="31" xfId="2" applyFont="1" applyFill="1" applyBorder="1" applyAlignment="1">
      <alignment horizontal="left" vertical="center" wrapText="1"/>
    </xf>
    <xf numFmtId="0" fontId="8" fillId="3" borderId="8" xfId="2" applyFont="1" applyFill="1" applyBorder="1" applyAlignment="1">
      <alignment horizontal="left" vertical="center" wrapText="1"/>
    </xf>
    <xf numFmtId="0" fontId="3" fillId="3" borderId="8" xfId="1" applyFill="1" applyBorder="1" applyAlignment="1">
      <alignment horizontal="center" vertical="center" wrapText="1"/>
    </xf>
    <xf numFmtId="0" fontId="23" fillId="3" borderId="8" xfId="1" applyFont="1" applyFill="1" applyBorder="1" applyAlignment="1">
      <alignment horizontal="left" vertical="center" wrapText="1"/>
    </xf>
    <xf numFmtId="3" fontId="8" fillId="3" borderId="8" xfId="2" applyNumberFormat="1" applyFont="1" applyFill="1" applyBorder="1" applyAlignment="1">
      <alignment vertical="center" wrapText="1"/>
    </xf>
    <xf numFmtId="3" fontId="8" fillId="3" borderId="8" xfId="2" applyNumberFormat="1" applyFont="1" applyFill="1" applyBorder="1" applyAlignment="1">
      <alignment horizontal="right" vertical="center" wrapText="1"/>
    </xf>
    <xf numFmtId="10" fontId="8" fillId="3" borderId="8" xfId="8" applyNumberFormat="1" applyFont="1" applyFill="1" applyBorder="1" applyAlignment="1">
      <alignment vertical="center" wrapText="1"/>
    </xf>
    <xf numFmtId="0" fontId="7" fillId="2" borderId="8" xfId="2" applyFont="1" applyFill="1" applyBorder="1" applyAlignment="1">
      <alignment horizontal="left" vertical="center" wrapText="1"/>
    </xf>
    <xf numFmtId="0" fontId="3" fillId="3" borderId="8" xfId="1" applyFill="1" applyBorder="1" applyAlignment="1">
      <alignment vertical="center" wrapText="1"/>
    </xf>
    <xf numFmtId="4" fontId="8" fillId="3" borderId="8" xfId="2" applyNumberFormat="1" applyFont="1" applyFill="1" applyBorder="1" applyAlignment="1">
      <alignment vertical="center" wrapText="1"/>
    </xf>
    <xf numFmtId="0" fontId="23" fillId="3" borderId="8" xfId="1" applyFont="1" applyFill="1" applyBorder="1" applyAlignment="1">
      <alignment vertical="center" wrapText="1"/>
    </xf>
    <xf numFmtId="169" fontId="8" fillId="3" borderId="8" xfId="2" applyNumberFormat="1" applyFont="1" applyFill="1" applyBorder="1" applyAlignment="1">
      <alignment vertical="center" wrapText="1"/>
    </xf>
    <xf numFmtId="0" fontId="11" fillId="3" borderId="8" xfId="2" applyFont="1" applyFill="1" applyBorder="1" applyAlignment="1">
      <alignment vertical="center" wrapText="1"/>
    </xf>
    <xf numFmtId="0" fontId="7" fillId="0" borderId="0" xfId="6" applyNumberFormat="1" applyFont="1"/>
    <xf numFmtId="0" fontId="7" fillId="0" borderId="0" xfId="0" applyFont="1"/>
    <xf numFmtId="0" fontId="73" fillId="13" borderId="0" xfId="9" applyFont="1" applyFill="1" applyAlignment="1">
      <alignment horizontal="center"/>
    </xf>
    <xf numFmtId="0" fontId="73" fillId="13" borderId="0" xfId="9" applyFont="1" applyFill="1"/>
    <xf numFmtId="0" fontId="74" fillId="0" borderId="0" xfId="9" applyFont="1"/>
    <xf numFmtId="0" fontId="74" fillId="0" borderId="0" xfId="9" applyFont="1" applyAlignment="1">
      <alignment horizontal="center"/>
    </xf>
    <xf numFmtId="0" fontId="7" fillId="14" borderId="0" xfId="0" applyFont="1" applyFill="1"/>
    <xf numFmtId="0" fontId="7" fillId="15" borderId="0" xfId="0" applyFont="1" applyFill="1"/>
    <xf numFmtId="0" fontId="3" fillId="3" borderId="8" xfId="1" applyFill="1" applyBorder="1" applyAlignment="1">
      <alignment horizontal="left" vertical="center" wrapText="1"/>
    </xf>
    <xf numFmtId="0" fontId="74" fillId="0" borderId="0" xfId="9" applyFont="1" applyFill="1" applyAlignment="1">
      <alignment horizontal="center"/>
    </xf>
    <xf numFmtId="0" fontId="74" fillId="0" borderId="0" xfId="9" applyFont="1" applyFill="1"/>
    <xf numFmtId="14" fontId="7" fillId="3" borderId="0" xfId="2" applyNumberFormat="1" applyFont="1" applyFill="1" applyBorder="1" applyAlignment="1">
      <alignment horizontal="right" vertical="center"/>
    </xf>
    <xf numFmtId="0" fontId="48" fillId="0" borderId="0" xfId="0" applyFont="1" applyAlignment="1">
      <alignment wrapText="1"/>
    </xf>
    <xf numFmtId="0" fontId="7" fillId="5" borderId="8" xfId="2" applyFont="1" applyFill="1" applyBorder="1" applyAlignment="1">
      <alignment horizontal="left" vertical="center" wrapText="1"/>
    </xf>
    <xf numFmtId="0" fontId="6" fillId="0" borderId="8" xfId="2" applyFont="1" applyFill="1" applyBorder="1" applyAlignment="1">
      <alignment horizontal="left" vertical="center" wrapText="1"/>
    </xf>
    <xf numFmtId="0" fontId="48" fillId="0" borderId="8" xfId="0" applyFont="1" applyBorder="1" applyAlignment="1">
      <alignment wrapText="1"/>
    </xf>
    <xf numFmtId="0" fontId="7" fillId="5" borderId="10" xfId="2" applyFont="1" applyFill="1" applyBorder="1" applyAlignment="1">
      <alignment horizontal="left" vertical="center" wrapText="1"/>
    </xf>
    <xf numFmtId="0" fontId="4" fillId="0" borderId="8" xfId="2" applyFont="1" applyFill="1" applyBorder="1" applyAlignment="1">
      <alignment horizontal="left" vertical="center" wrapText="1"/>
    </xf>
    <xf numFmtId="0" fontId="48" fillId="16" borderId="10" xfId="0" applyFont="1" applyFill="1" applyBorder="1" applyAlignment="1">
      <alignment wrapText="1"/>
    </xf>
    <xf numFmtId="0" fontId="48" fillId="16" borderId="10" xfId="0" applyFont="1" applyFill="1" applyBorder="1"/>
    <xf numFmtId="167" fontId="48" fillId="17" borderId="10" xfId="0" applyNumberFormat="1" applyFont="1" applyFill="1" applyBorder="1"/>
    <xf numFmtId="0" fontId="48" fillId="17" borderId="10" xfId="0" applyFont="1" applyFill="1" applyBorder="1"/>
    <xf numFmtId="0" fontId="48" fillId="18" borderId="10" xfId="0" applyFont="1" applyFill="1" applyBorder="1"/>
    <xf numFmtId="0" fontId="75" fillId="5" borderId="8" xfId="2" applyFont="1" applyFill="1" applyBorder="1" applyAlignment="1">
      <alignment horizontal="left" vertical="center" wrapText="1"/>
    </xf>
    <xf numFmtId="0" fontId="74" fillId="14" borderId="0" xfId="9" applyFont="1" applyFill="1"/>
    <xf numFmtId="0" fontId="17" fillId="0" borderId="0" xfId="2" applyFont="1" applyFill="1" applyBorder="1" applyAlignment="1">
      <alignment horizontal="left" vertical="center" wrapText="1"/>
    </xf>
    <xf numFmtId="0" fontId="58" fillId="6" borderId="0" xfId="2" applyFont="1" applyFill="1" applyBorder="1" applyAlignment="1">
      <alignment horizontal="left" vertical="center" wrapText="1" indent="2"/>
    </xf>
    <xf numFmtId="0" fontId="48" fillId="6" borderId="0" xfId="0" applyFont="1" applyFill="1" applyAlignment="1">
      <alignment wrapText="1"/>
    </xf>
    <xf numFmtId="0" fontId="48" fillId="6" borderId="0" xfId="0" applyFont="1" applyFill="1" applyAlignment="1"/>
    <xf numFmtId="0" fontId="18" fillId="6" borderId="58" xfId="2" applyFont="1" applyFill="1" applyBorder="1" applyAlignment="1">
      <alignment horizontal="left" vertical="center" wrapText="1"/>
    </xf>
    <xf numFmtId="0" fontId="61" fillId="0" borderId="0" xfId="6" applyFont="1" applyFill="1" applyBorder="1" applyAlignment="1">
      <alignment vertical="center"/>
    </xf>
    <xf numFmtId="0" fontId="17" fillId="0" borderId="0" xfId="2" applyFont="1" applyFill="1" applyBorder="1" applyAlignment="1">
      <alignment horizontal="left" vertical="center"/>
    </xf>
    <xf numFmtId="0" fontId="60" fillId="0" borderId="0" xfId="4" applyFont="1" applyFill="1" applyBorder="1" applyAlignment="1">
      <alignment horizontal="center" vertical="center"/>
    </xf>
    <xf numFmtId="0" fontId="11" fillId="6" borderId="0" xfId="2" applyFont="1" applyFill="1" applyBorder="1" applyAlignment="1">
      <alignment horizontal="left" vertical="center"/>
    </xf>
    <xf numFmtId="0" fontId="20" fillId="6" borderId="0" xfId="2" applyFont="1" applyFill="1" applyAlignment="1">
      <alignment horizontal="left" vertical="center"/>
    </xf>
    <xf numFmtId="0" fontId="9" fillId="6" borderId="0" xfId="2" applyFont="1" applyFill="1" applyBorder="1" applyAlignment="1">
      <alignment horizontal="left" vertical="center" wrapText="1" indent="3"/>
    </xf>
    <xf numFmtId="0" fontId="16" fillId="6" borderId="0" xfId="2" applyFont="1" applyFill="1" applyBorder="1" applyAlignment="1">
      <alignment horizontal="left" vertical="center" wrapText="1" indent="3"/>
    </xf>
    <xf numFmtId="0" fontId="37" fillId="6" borderId="0" xfId="4" applyFont="1" applyFill="1" applyAlignment="1"/>
    <xf numFmtId="0" fontId="11" fillId="0" borderId="52" xfId="2" applyFont="1" applyFill="1" applyBorder="1" applyAlignment="1">
      <alignment vertical="center"/>
    </xf>
    <xf numFmtId="0" fontId="24" fillId="6" borderId="53" xfId="4" applyFont="1" applyFill="1" applyBorder="1" applyAlignment="1">
      <alignment horizontal="center" vertical="center"/>
    </xf>
    <xf numFmtId="0" fontId="24" fillId="6" borderId="54" xfId="4" applyFont="1" applyFill="1" applyBorder="1" applyAlignment="1">
      <alignment horizontal="center" vertical="center"/>
    </xf>
    <xf numFmtId="0" fontId="24" fillId="6" borderId="55" xfId="4" applyFont="1" applyFill="1" applyBorder="1" applyAlignment="1">
      <alignment horizontal="center" vertical="center"/>
    </xf>
    <xf numFmtId="0" fontId="11" fillId="0" borderId="56" xfId="2" applyFont="1" applyFill="1" applyBorder="1" applyAlignment="1">
      <alignment vertical="center"/>
    </xf>
    <xf numFmtId="0" fontId="17" fillId="0" borderId="37" xfId="2" applyFont="1" applyFill="1" applyBorder="1" applyAlignment="1">
      <alignment horizontal="left" vertical="center"/>
    </xf>
    <xf numFmtId="0" fontId="15" fillId="0" borderId="7" xfId="2" applyFont="1" applyFill="1" applyBorder="1" applyAlignment="1">
      <alignment horizontal="left" vertical="center" wrapText="1"/>
    </xf>
    <xf numFmtId="0" fontId="43" fillId="0" borderId="7" xfId="0" applyFont="1" applyBorder="1" applyAlignment="1">
      <alignment wrapText="1"/>
    </xf>
    <xf numFmtId="0" fontId="7" fillId="2" borderId="15" xfId="2" applyFont="1" applyFill="1" applyBorder="1" applyAlignment="1">
      <alignment horizontal="left" vertical="center"/>
    </xf>
    <xf numFmtId="0" fontId="48" fillId="0" borderId="17" xfId="0" applyFont="1" applyBorder="1" applyAlignment="1">
      <alignment horizontal="left" vertical="center"/>
    </xf>
    <xf numFmtId="0" fontId="48" fillId="0" borderId="18" xfId="0" applyFont="1" applyBorder="1" applyAlignment="1">
      <alignment horizontal="left" vertical="center"/>
    </xf>
    <xf numFmtId="0" fontId="15" fillId="0" borderId="7" xfId="2" applyFont="1" applyFill="1" applyBorder="1" applyAlignment="1">
      <alignment vertical="center" wrapText="1"/>
    </xf>
    <xf numFmtId="0" fontId="43" fillId="0" borderId="7" xfId="0" applyFont="1" applyBorder="1" applyAlignment="1">
      <alignment vertical="center" wrapText="1"/>
    </xf>
    <xf numFmtId="0" fontId="7" fillId="2" borderId="15" xfId="2" applyFont="1" applyFill="1" applyBorder="1" applyAlignment="1">
      <alignment vertical="center"/>
    </xf>
    <xf numFmtId="0" fontId="48" fillId="0" borderId="17" xfId="0" applyFont="1" applyBorder="1" applyAlignment="1">
      <alignment vertical="center"/>
    </xf>
    <xf numFmtId="0" fontId="48" fillId="0" borderId="18" xfId="0" applyFont="1" applyBorder="1" applyAlignment="1">
      <alignment vertical="center"/>
    </xf>
    <xf numFmtId="0" fontId="48" fillId="0" borderId="7" xfId="0" applyFont="1" applyBorder="1" applyAlignment="1">
      <alignment horizontal="left" vertical="center" wrapText="1"/>
    </xf>
    <xf numFmtId="0" fontId="43" fillId="0" borderId="7" xfId="0" applyFont="1" applyBorder="1" applyAlignment="1">
      <alignment horizontal="left" vertical="center" wrapText="1"/>
    </xf>
    <xf numFmtId="0" fontId="7" fillId="2" borderId="61" xfId="2" applyFont="1" applyFill="1" applyBorder="1" applyAlignment="1">
      <alignment horizontal="left" vertical="center" wrapText="1"/>
    </xf>
    <xf numFmtId="0" fontId="7" fillId="2" borderId="62" xfId="2" applyFont="1" applyFill="1" applyBorder="1" applyAlignment="1">
      <alignment horizontal="left" vertical="center" wrapText="1"/>
    </xf>
    <xf numFmtId="0" fontId="7" fillId="2" borderId="63" xfId="2" applyFont="1" applyFill="1" applyBorder="1" applyAlignment="1">
      <alignment horizontal="left" vertical="center" wrapText="1"/>
    </xf>
    <xf numFmtId="0" fontId="7" fillId="2" borderId="15" xfId="2" applyFont="1" applyFill="1" applyBorder="1" applyAlignment="1">
      <alignment vertical="top" wrapText="1"/>
    </xf>
    <xf numFmtId="0" fontId="48" fillId="0" borderId="17" xfId="0" applyFont="1" applyBorder="1" applyAlignment="1">
      <alignment vertical="top"/>
    </xf>
    <xf numFmtId="0" fontId="48" fillId="0" borderId="18" xfId="0" applyFont="1" applyBorder="1" applyAlignment="1">
      <alignment vertical="top"/>
    </xf>
    <xf numFmtId="0" fontId="7" fillId="2" borderId="19" xfId="2" applyFont="1" applyFill="1" applyBorder="1" applyAlignment="1">
      <alignment vertical="center"/>
    </xf>
    <xf numFmtId="0" fontId="48" fillId="0" borderId="20" xfId="0" applyFont="1" applyBorder="1" applyAlignment="1">
      <alignment vertical="center"/>
    </xf>
    <xf numFmtId="0" fontId="48" fillId="0" borderId="21" xfId="0" applyFont="1" applyBorder="1" applyAlignment="1">
      <alignment vertical="center"/>
    </xf>
    <xf numFmtId="0" fontId="7" fillId="2" borderId="22" xfId="2" applyFont="1" applyFill="1" applyBorder="1" applyAlignment="1">
      <alignment vertical="center"/>
    </xf>
    <xf numFmtId="0" fontId="7" fillId="2" borderId="22" xfId="2" applyFont="1" applyFill="1" applyBorder="1" applyAlignment="1">
      <alignment horizontal="left" vertical="center"/>
    </xf>
    <xf numFmtId="0" fontId="7" fillId="0" borderId="0" xfId="2" applyFont="1" applyFill="1" applyAlignment="1">
      <alignment horizontal="left" vertical="center"/>
    </xf>
    <xf numFmtId="0" fontId="28" fillId="7" borderId="24" xfId="2" applyNumberFormat="1" applyFont="1" applyFill="1" applyBorder="1" applyAlignment="1">
      <alignment horizontal="left" vertical="center"/>
    </xf>
    <xf numFmtId="0" fontId="28" fillId="7" borderId="25" xfId="2" applyNumberFormat="1" applyFont="1" applyFill="1" applyBorder="1" applyAlignment="1">
      <alignment horizontal="left" vertical="center"/>
    </xf>
    <xf numFmtId="0" fontId="28" fillId="7" borderId="26" xfId="2" applyNumberFormat="1" applyFont="1" applyFill="1" applyBorder="1" applyAlignment="1">
      <alignment horizontal="left" vertical="center"/>
    </xf>
    <xf numFmtId="0" fontId="27" fillId="3" borderId="0" xfId="2" applyFont="1" applyFill="1" applyBorder="1" applyAlignment="1">
      <alignment vertical="center"/>
    </xf>
    <xf numFmtId="0" fontId="24" fillId="6" borderId="34" xfId="4" applyFont="1" applyFill="1" applyBorder="1" applyAlignment="1">
      <alignment horizontal="center" vertical="center"/>
    </xf>
    <xf numFmtId="0" fontId="24" fillId="6" borderId="35" xfId="4" applyFont="1" applyFill="1" applyBorder="1" applyAlignment="1">
      <alignment horizontal="center" vertical="center"/>
    </xf>
    <xf numFmtId="0" fontId="24" fillId="6" borderId="36" xfId="4" applyFont="1" applyFill="1" applyBorder="1" applyAlignment="1">
      <alignment horizontal="center" vertical="center"/>
    </xf>
    <xf numFmtId="0" fontId="24" fillId="6" borderId="0" xfId="4" applyFont="1" applyFill="1" applyBorder="1" applyAlignment="1">
      <alignment horizontal="center" vertical="center"/>
    </xf>
    <xf numFmtId="0" fontId="11" fillId="12" borderId="0" xfId="2" applyFont="1" applyFill="1" applyBorder="1" applyAlignment="1">
      <alignment horizontal="left" vertical="center"/>
    </xf>
    <xf numFmtId="0" fontId="7" fillId="6" borderId="0" xfId="0" applyFont="1" applyFill="1" applyAlignment="1"/>
    <xf numFmtId="0" fontId="25" fillId="6" borderId="0" xfId="2" applyFont="1" applyFill="1" applyBorder="1" applyAlignment="1">
      <alignment vertical="center"/>
    </xf>
    <xf numFmtId="0" fontId="26" fillId="6" borderId="0" xfId="2" applyFont="1" applyFill="1" applyBorder="1" applyAlignment="1">
      <alignment horizontal="left" vertical="center"/>
    </xf>
    <xf numFmtId="0" fontId="16" fillId="0" borderId="0" xfId="2" applyFont="1" applyFill="1" applyBorder="1" applyAlignment="1">
      <alignment horizontal="left" vertical="center"/>
    </xf>
    <xf numFmtId="0" fontId="8" fillId="0" borderId="31" xfId="2" applyFont="1" applyFill="1" applyBorder="1" applyAlignment="1" applyProtection="1">
      <alignment vertical="center"/>
      <protection locked="0"/>
    </xf>
    <xf numFmtId="0" fontId="11" fillId="0" borderId="0" xfId="2" applyFont="1" applyFill="1" applyBorder="1" applyAlignment="1">
      <alignment vertical="center"/>
    </xf>
    <xf numFmtId="0" fontId="11" fillId="0" borderId="43" xfId="2" applyFont="1" applyFill="1" applyBorder="1" applyAlignment="1">
      <alignment vertical="center"/>
    </xf>
    <xf numFmtId="0" fontId="38" fillId="0" borderId="0" xfId="4" applyFont="1" applyFill="1" applyBorder="1" applyAlignment="1">
      <alignment horizontal="left" vertical="center" wrapText="1"/>
    </xf>
    <xf numFmtId="0" fontId="9" fillId="6" borderId="0" xfId="6" applyFont="1" applyFill="1" applyAlignment="1">
      <alignment horizontal="left" vertical="center" wrapText="1"/>
    </xf>
    <xf numFmtId="0" fontId="9" fillId="6" borderId="0" xfId="6" applyFont="1" applyFill="1" applyAlignment="1">
      <alignment horizontal="left" vertical="top" wrapText="1" indent="3"/>
    </xf>
    <xf numFmtId="0" fontId="9" fillId="6" borderId="0" xfId="4" applyFont="1" applyFill="1" applyAlignment="1"/>
    <xf numFmtId="0" fontId="38" fillId="6" borderId="0" xfId="4" applyFont="1" applyFill="1" applyAlignment="1"/>
    <xf numFmtId="0" fontId="39" fillId="6" borderId="0" xfId="6" applyFont="1" applyFill="1" applyBorder="1" applyAlignment="1">
      <alignment vertical="center"/>
    </xf>
    <xf numFmtId="0" fontId="38" fillId="6" borderId="39" xfId="4" applyFont="1" applyFill="1" applyBorder="1" applyAlignment="1">
      <alignment horizontal="left" vertical="center" wrapText="1"/>
    </xf>
    <xf numFmtId="0" fontId="40" fillId="3" borderId="0" xfId="4" applyFont="1" applyFill="1" applyBorder="1" applyAlignment="1">
      <alignment horizontal="left" vertical="center" wrapText="1"/>
    </xf>
    <xf numFmtId="0" fontId="40" fillId="3" borderId="39" xfId="4" applyFont="1" applyFill="1" applyBorder="1" applyAlignment="1">
      <alignment horizontal="left" vertical="center" wrapText="1"/>
    </xf>
    <xf numFmtId="0" fontId="20" fillId="6" borderId="0" xfId="6" applyFont="1" applyFill="1" applyAlignment="1">
      <alignment vertical="center" wrapText="1"/>
    </xf>
    <xf numFmtId="0" fontId="16" fillId="6" borderId="0" xfId="6" applyFont="1" applyFill="1" applyAlignment="1">
      <alignment horizontal="left" vertical="center" wrapText="1"/>
    </xf>
    <xf numFmtId="0" fontId="23" fillId="6" borderId="0" xfId="4" applyFont="1" applyFill="1" applyAlignment="1"/>
    <xf numFmtId="0" fontId="9" fillId="6" borderId="0" xfId="6" applyFont="1" applyFill="1" applyAlignment="1">
      <alignment horizontal="left" vertical="center" wrapText="1" indent="3"/>
    </xf>
    <xf numFmtId="0" fontId="16" fillId="6" borderId="0" xfId="6" applyFont="1" applyFill="1" applyAlignment="1">
      <alignment horizontal="left" vertical="center" wrapText="1" indent="3"/>
    </xf>
    <xf numFmtId="0" fontId="9" fillId="6" borderId="0" xfId="2" applyFont="1" applyFill="1" applyAlignment="1">
      <alignment horizontal="left" vertical="center" wrapText="1" indent="3"/>
    </xf>
    <xf numFmtId="0" fontId="11" fillId="0" borderId="31" xfId="2" applyFont="1" applyFill="1" applyBorder="1" applyAlignment="1">
      <alignment vertical="center"/>
    </xf>
    <xf numFmtId="0" fontId="16" fillId="6" borderId="0" xfId="2" applyFont="1" applyFill="1" applyBorder="1" applyAlignment="1">
      <alignment horizontal="left" vertical="center" indent="1"/>
    </xf>
    <xf numFmtId="0" fontId="47" fillId="6" borderId="0" xfId="6" applyFont="1" applyFill="1" applyAlignment="1">
      <alignment vertical="center" wrapText="1"/>
    </xf>
    <xf numFmtId="0" fontId="16" fillId="6" borderId="0" xfId="6" applyFont="1" applyFill="1" applyAlignment="1">
      <alignment horizontal="left" vertical="center" wrapText="1" indent="2"/>
    </xf>
    <xf numFmtId="0" fontId="7" fillId="6" borderId="0" xfId="6" applyFont="1" applyFill="1" applyAlignment="1">
      <alignment horizontal="left" vertical="center" wrapText="1" indent="2"/>
    </xf>
    <xf numFmtId="0" fontId="44" fillId="0" borderId="0" xfId="6" applyFont="1" applyAlignment="1"/>
    <xf numFmtId="0" fontId="45" fillId="6" borderId="0" xfId="6" applyFont="1" applyFill="1" applyBorder="1" applyAlignment="1">
      <alignment vertical="center"/>
    </xf>
    <xf numFmtId="0" fontId="48" fillId="0" borderId="23" xfId="0" applyFont="1" applyBorder="1" applyAlignment="1">
      <alignment horizontal="left" vertical="center"/>
    </xf>
    <xf numFmtId="0" fontId="15" fillId="0" borderId="14" xfId="2" applyFont="1" applyFill="1" applyBorder="1" applyAlignment="1">
      <alignment horizontal="left" vertical="center" wrapText="1"/>
    </xf>
    <xf numFmtId="0" fontId="43" fillId="0" borderId="16" xfId="0" applyFont="1" applyBorder="1" applyAlignment="1">
      <alignment horizontal="left" vertical="center" wrapText="1"/>
    </xf>
    <xf numFmtId="0" fontId="43" fillId="0" borderId="13" xfId="0" applyFont="1" applyBorder="1" applyAlignment="1">
      <alignment horizontal="left" vertical="center" wrapText="1"/>
    </xf>
    <xf numFmtId="0" fontId="7" fillId="2" borderId="15" xfId="2" applyFont="1" applyFill="1" applyBorder="1" applyAlignment="1">
      <alignment horizontal="left" vertical="top"/>
    </xf>
    <xf numFmtId="0" fontId="48" fillId="0" borderId="17" xfId="0" applyFont="1" applyBorder="1" applyAlignment="1">
      <alignment horizontal="left" vertical="top"/>
    </xf>
    <xf numFmtId="0" fontId="48" fillId="0" borderId="18" xfId="0" applyFont="1" applyBorder="1" applyAlignment="1">
      <alignment horizontal="left" vertical="top"/>
    </xf>
    <xf numFmtId="0" fontId="43" fillId="0" borderId="9" xfId="0" applyFont="1" applyBorder="1" applyAlignment="1">
      <alignment horizontal="left" vertical="center" wrapText="1"/>
    </xf>
    <xf numFmtId="0" fontId="7" fillId="2" borderId="15" xfId="2" applyFont="1" applyFill="1" applyBorder="1" applyAlignment="1">
      <alignment horizontal="left" vertical="top" wrapText="1"/>
    </xf>
    <xf numFmtId="0" fontId="48" fillId="0" borderId="17" xfId="0" applyFont="1" applyBorder="1" applyAlignment="1">
      <alignment horizontal="left" vertical="top" wrapText="1"/>
    </xf>
    <xf numFmtId="0" fontId="48" fillId="0" borderId="18" xfId="0" applyFont="1" applyBorder="1" applyAlignment="1">
      <alignment horizontal="left" vertical="top" wrapText="1"/>
    </xf>
    <xf numFmtId="0" fontId="3" fillId="3" borderId="46" xfId="1" applyFill="1" applyBorder="1" applyAlignment="1">
      <alignment vertical="center"/>
    </xf>
  </cellXfs>
  <cellStyles count="10">
    <cellStyle name="Comma 2" xfId="5" xr:uid="{923C7066-520C-8C43-AD25-BFFF7B055492}"/>
    <cellStyle name="Explanatory Text 2" xfId="7" xr:uid="{E58E5BF5-7433-224B-9B9D-316B1A46777F}"/>
    <cellStyle name="Hyperlink" xfId="1" builtinId="8"/>
    <cellStyle name="Hyperlink 2" xfId="3" xr:uid="{EC28C496-14A9-F64F-A2F0-23D2D17EB992}"/>
    <cellStyle name="Hyperlink 3" xfId="4" xr:uid="{838F9D14-C41A-4842-92F6-1FA604AE2F68}"/>
    <cellStyle name="Normal" xfId="0" builtinId="0"/>
    <cellStyle name="Normal 2" xfId="2" xr:uid="{6BA602D6-A6C6-F340-A2F4-9BA3F81DC569}"/>
    <cellStyle name="Normal 3" xfId="6" xr:uid="{21234156-CF00-AD4A-9586-0915107E01AD}"/>
    <cellStyle name="Normal 4" xfId="9" xr:uid="{29897E92-2E1A-4262-BA8F-4D5FE4083FDE}"/>
    <cellStyle name="Percent" xfId="8" builtinId="5"/>
  </cellStyles>
  <dxfs count="65">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165" formatCode="_ * #,##0_ ;_ * \-#,##0_ ;_ * &quot;-&quot;??_ ;_ @_ "/>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numFmt numFmtId="0" formatCode="General"/>
    </dxf>
    <dxf>
      <font>
        <strike val="0"/>
        <outline val="0"/>
        <shadow val="0"/>
        <vertAlign val="baseline"/>
        <sz val="11"/>
        <name val="Franklin Gothic Book"/>
        <family val="2"/>
        <scheme val="none"/>
      </font>
    </dxf>
    <dxf>
      <font>
        <strike val="0"/>
        <outline val="0"/>
        <shadow val="0"/>
        <vertAlign val="baseline"/>
        <sz val="11"/>
        <name val="Franklin Gothic Book"/>
        <family val="2"/>
        <scheme val="none"/>
      </font>
    </dxf>
    <dxf>
      <font>
        <i/>
        <strike val="0"/>
        <outline val="0"/>
        <shadow val="0"/>
        <u val="none"/>
        <vertAlign val="baseline"/>
        <sz val="11"/>
        <color theme="1"/>
        <name val="Franklin Gothic Book"/>
        <family val="2"/>
        <scheme val="none"/>
      </font>
    </dxf>
    <dxf>
      <font>
        <i/>
        <strike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u val="none"/>
        <vertAlign val="baseline"/>
        <sz val="11"/>
        <color theme="1"/>
        <name val="Franklin Gothic Book"/>
        <family val="2"/>
        <scheme val="none"/>
      </font>
    </dxf>
    <dxf>
      <font>
        <strike val="0"/>
        <outline val="0"/>
        <shadow val="0"/>
        <u val="none"/>
        <vertAlign val="baseline"/>
        <sz val="11"/>
        <color theme="1"/>
        <name val="Franklin Gothic Book"/>
        <family val="2"/>
        <scheme val="none"/>
      </font>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4" formatCode="_ * #,##0.00_ ;_ * \-#,##0.00_ ;_ * &quot;-&quot;??_ ;_ @_ "/>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rgb="FFFF0000"/>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val="0"/>
        <strike val="0"/>
        <condense val="0"/>
        <extend val="0"/>
        <outline val="0"/>
        <shadow val="0"/>
        <u val="none"/>
        <vertAlign val="baseline"/>
        <sz val="11"/>
        <color rgb="FFFF0000"/>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fill>
        <patternFill patternType="none">
          <fgColor indexed="64"/>
          <bgColor auto="1"/>
        </patternFill>
      </fill>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rgb="FFFF0000"/>
        <name val="Franklin Gothic Book"/>
        <family val="2"/>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rgb="FFFF0000"/>
        <name val="Franklin Gothic Book"/>
        <family val="2"/>
        <scheme val="none"/>
      </font>
      <numFmt numFmtId="165" formatCode="_ * #,##0_ ;_ * \-#,##0_ ;_ * &quot;-&quot;??_ ;_ @_ "/>
      <fill>
        <patternFill patternType="none">
          <fgColor indexed="64"/>
          <bgColor indexed="65"/>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numFmt numFmtId="165" formatCode="_ * #,##0_ ;_ * \-#,##0_ ;_ * &quot;-&quot;??_ ;_ @_ "/>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auto="1"/>
        </patternFill>
      </fill>
      <alignment horizontal="left" vertical="center" textRotation="0" wrapText="0" indent="0" justifyLastLine="0" shrinkToFit="0" readingOrder="0"/>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font>
        <b val="0"/>
        <i/>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font>
        <strike val="0"/>
        <outline val="0"/>
        <shadow val="0"/>
        <vertAlign val="baseline"/>
        <sz val="11"/>
        <name val="Franklin Gothic Book"/>
        <family val="2"/>
        <scheme val="none"/>
      </font>
    </dxf>
    <dxf>
      <border outline="0">
        <top style="medium">
          <color indexed="64"/>
        </top>
      </border>
    </dxf>
    <dxf>
      <font>
        <strike val="0"/>
        <outline val="0"/>
        <shadow val="0"/>
        <vertAlign val="baseline"/>
        <sz val="11"/>
        <name val="Franklin Gothic Book"/>
        <family val="2"/>
        <scheme val="none"/>
      </font>
    </dxf>
    <dxf>
      <font>
        <b val="0"/>
        <i val="0"/>
        <strike val="0"/>
        <condense val="0"/>
        <extend val="0"/>
        <outline val="0"/>
        <shadow val="0"/>
        <u val="none"/>
        <vertAlign val="baseline"/>
        <sz val="11"/>
        <color theme="1"/>
        <name val="Franklin Gothic Book"/>
        <family val="2"/>
        <scheme val="none"/>
      </font>
      <fill>
        <patternFill patternType="none">
          <fgColor indexed="64"/>
          <bgColor indexed="65"/>
        </patternFill>
      </fill>
      <alignment horizontal="left" vertical="center" textRotation="0" wrapText="0" indent="0" justifyLastLine="0" shrinkToFit="0" readingOrder="0"/>
    </dxf>
    <dxf>
      <border>
        <bottom style="thin">
          <color rgb="FF188FBB"/>
        </bottom>
      </border>
    </dxf>
    <dxf>
      <fill>
        <patternFill patternType="solid">
          <bgColor theme="2"/>
        </patternFill>
      </fill>
      <border>
        <bottom style="thin">
          <color rgb="FF188FBB"/>
        </bottom>
      </border>
    </dxf>
    <dxf>
      <font>
        <b/>
        <i val="0"/>
        <color theme="0"/>
      </font>
      <fill>
        <patternFill>
          <bgColor rgb="FF165B89"/>
        </patternFill>
      </fill>
      <border>
        <top style="thick">
          <color auto="1"/>
        </top>
        <bottom style="medium">
          <color rgb="FF188FBB"/>
        </bottom>
      </border>
    </dxf>
  </dxfs>
  <tableStyles count="1" defaultTableStyle="TableStyleMedium2" defaultPivotStyle="PivotStyleLight16">
    <tableStyle name="EITI Table" pivot="0" count="3" xr9:uid="{75225649-1FD3-452E-B344-3C5F7BA5401C}">
      <tableStyleElement type="headerRow" dxfId="64"/>
      <tableStyleElement type="firstRowStripe" dxfId="63"/>
      <tableStyleElement type="secondRowStripe" dxfId="62"/>
    </tableStyle>
  </tableStyles>
  <colors>
    <mruColors>
      <color rgb="FFF7A516"/>
      <color rgb="FFFF7F0E"/>
      <color rgb="FFFF7700"/>
      <color rgb="FFFF795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microsoft.com/office/2017/10/relationships/person" Target="persons/perso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40"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43"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2</xdr:col>
      <xdr:colOff>1736679</xdr:colOff>
      <xdr:row>5</xdr:row>
      <xdr:rowOff>35615</xdr:rowOff>
    </xdr:to>
    <xdr:pic>
      <xdr:nvPicPr>
        <xdr:cNvPr id="2" name="Picture 1" descr="https://eiti.org/sites/default/files/styles/img-narrow/public/inline/logo_gradient_-_under.png?itok=F8fw0Tyz">
          <a:extLst>
            <a:ext uri="{FF2B5EF4-FFF2-40B4-BE49-F238E27FC236}">
              <a16:creationId xmlns:a16="http://schemas.microsoft.com/office/drawing/2014/main" id="{AA1D8EAF-9C9C-074F-A03B-F5FDC9585C01}"/>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7248" t="7983" b="5883"/>
        <a:stretch/>
      </xdr:blipFill>
      <xdr:spPr bwMode="auto">
        <a:xfrm>
          <a:off x="304800" y="0"/>
          <a:ext cx="1736679" cy="93731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0</xdr:colOff>
      <xdr:row>7</xdr:row>
      <xdr:rowOff>0</xdr:rowOff>
    </xdr:from>
    <xdr:to>
      <xdr:col>7</xdr:col>
      <xdr:colOff>0</xdr:colOff>
      <xdr:row>8</xdr:row>
      <xdr:rowOff>568</xdr:rowOff>
    </xdr:to>
    <xdr:grpSp>
      <xdr:nvGrpSpPr>
        <xdr:cNvPr id="3" name="Group 2">
          <a:extLst>
            <a:ext uri="{FF2B5EF4-FFF2-40B4-BE49-F238E27FC236}">
              <a16:creationId xmlns:a16="http://schemas.microsoft.com/office/drawing/2014/main" id="{4755E0EC-DD37-B145-A419-739A32226850}"/>
            </a:ext>
          </a:extLst>
        </xdr:cNvPr>
        <xdr:cNvGrpSpPr>
          <a:grpSpLocks/>
        </xdr:cNvGrpSpPr>
      </xdr:nvGrpSpPr>
      <xdr:grpSpPr bwMode="auto">
        <a:xfrm>
          <a:off x="304800" y="1128713"/>
          <a:ext cx="14382750" cy="48193"/>
          <a:chOff x="1134" y="1904"/>
          <a:chExt cx="9546" cy="181"/>
        </a:xfrm>
      </xdr:grpSpPr>
      <xdr:sp macro="" textlink="">
        <xdr:nvSpPr>
          <xdr:cNvPr id="4" name="Rectangle 3">
            <a:extLst>
              <a:ext uri="{FF2B5EF4-FFF2-40B4-BE49-F238E27FC236}">
                <a16:creationId xmlns:a16="http://schemas.microsoft.com/office/drawing/2014/main" id="{8B39DAD8-A429-C646-B377-E0315B2757FE}"/>
              </a:ext>
            </a:extLst>
          </xdr:cNvPr>
          <xdr:cNvSpPr>
            <a:spLocks/>
          </xdr:cNvSpPr>
        </xdr:nvSpPr>
        <xdr:spPr bwMode="auto">
          <a:xfrm>
            <a:off x="1134" y="1904"/>
            <a:ext cx="3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5" name="Rectangle 4">
            <a:extLst>
              <a:ext uri="{FF2B5EF4-FFF2-40B4-BE49-F238E27FC236}">
                <a16:creationId xmlns:a16="http://schemas.microsoft.com/office/drawing/2014/main" id="{A756E22C-373B-7A43-B8C3-272B3F02AB90}"/>
              </a:ext>
            </a:extLst>
          </xdr:cNvPr>
          <xdr:cNvSpPr>
            <a:spLocks/>
          </xdr:cNvSpPr>
        </xdr:nvSpPr>
        <xdr:spPr bwMode="auto">
          <a:xfrm>
            <a:off x="1564" y="1904"/>
            <a:ext cx="121"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6" name="Rectangle 5">
            <a:extLst>
              <a:ext uri="{FF2B5EF4-FFF2-40B4-BE49-F238E27FC236}">
                <a16:creationId xmlns:a16="http://schemas.microsoft.com/office/drawing/2014/main" id="{54C5A559-A0CB-A14C-BBC7-367F9BB2751E}"/>
              </a:ext>
            </a:extLst>
          </xdr:cNvPr>
          <xdr:cNvSpPr>
            <a:spLocks/>
          </xdr:cNvSpPr>
        </xdr:nvSpPr>
        <xdr:spPr bwMode="auto">
          <a:xfrm>
            <a:off x="1682" y="1904"/>
            <a:ext cx="213"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7" name="Rectangle 6">
            <a:extLst>
              <a:ext uri="{FF2B5EF4-FFF2-40B4-BE49-F238E27FC236}">
                <a16:creationId xmlns:a16="http://schemas.microsoft.com/office/drawing/2014/main" id="{D6ED7CC0-3AF2-2A4C-A7AF-9950514FE2E9}"/>
              </a:ext>
            </a:extLst>
          </xdr:cNvPr>
          <xdr:cNvSpPr>
            <a:spLocks/>
          </xdr:cNvSpPr>
        </xdr:nvSpPr>
        <xdr:spPr bwMode="auto">
          <a:xfrm>
            <a:off x="1449" y="1904"/>
            <a:ext cx="121"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8" name="Rectangle 7">
            <a:extLst>
              <a:ext uri="{FF2B5EF4-FFF2-40B4-BE49-F238E27FC236}">
                <a16:creationId xmlns:a16="http://schemas.microsoft.com/office/drawing/2014/main" id="{8EA79237-2D6D-4C42-88D0-C9E81EAE1D92}"/>
              </a:ext>
            </a:extLst>
          </xdr:cNvPr>
          <xdr:cNvSpPr>
            <a:spLocks/>
          </xdr:cNvSpPr>
        </xdr:nvSpPr>
        <xdr:spPr bwMode="auto">
          <a:xfrm>
            <a:off x="2006" y="1904"/>
            <a:ext cx="220"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9" name="Rectangle 8">
            <a:extLst>
              <a:ext uri="{FF2B5EF4-FFF2-40B4-BE49-F238E27FC236}">
                <a16:creationId xmlns:a16="http://schemas.microsoft.com/office/drawing/2014/main" id="{3C672138-AD6A-8141-9FFF-3E70297417C4}"/>
              </a:ext>
            </a:extLst>
          </xdr:cNvPr>
          <xdr:cNvSpPr>
            <a:spLocks/>
          </xdr:cNvSpPr>
        </xdr:nvSpPr>
        <xdr:spPr bwMode="auto">
          <a:xfrm>
            <a:off x="1797" y="1904"/>
            <a:ext cx="310" cy="181"/>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0" name="Rectangle 9">
            <a:extLst>
              <a:ext uri="{FF2B5EF4-FFF2-40B4-BE49-F238E27FC236}">
                <a16:creationId xmlns:a16="http://schemas.microsoft.com/office/drawing/2014/main" id="{37F88558-0A11-E844-B9E2-2B37CF2DF12C}"/>
              </a:ext>
            </a:extLst>
          </xdr:cNvPr>
          <xdr:cNvSpPr>
            <a:spLocks/>
          </xdr:cNvSpPr>
        </xdr:nvSpPr>
        <xdr:spPr bwMode="auto">
          <a:xfrm>
            <a:off x="2331" y="1904"/>
            <a:ext cx="8349" cy="181"/>
          </a:xfrm>
          <a:prstGeom prst="rect">
            <a:avLst/>
          </a:prstGeom>
          <a:solidFill>
            <a:srgbClr val="184065"/>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sp macro="" textlink="">
        <xdr:nvSpPr>
          <xdr:cNvPr id="11" name="Rectangle 10">
            <a:extLst>
              <a:ext uri="{FF2B5EF4-FFF2-40B4-BE49-F238E27FC236}">
                <a16:creationId xmlns:a16="http://schemas.microsoft.com/office/drawing/2014/main" id="{1CADB603-8A75-554F-8637-71EDF37CB22F}"/>
              </a:ext>
            </a:extLst>
          </xdr:cNvPr>
          <xdr:cNvSpPr>
            <a:spLocks/>
          </xdr:cNvSpPr>
        </xdr:nvSpPr>
        <xdr:spPr bwMode="auto">
          <a:xfrm>
            <a:off x="2226" y="1909"/>
            <a:ext cx="108" cy="176"/>
          </a:xfrm>
          <a:prstGeom prst="rect">
            <a:avLst/>
          </a:prstGeom>
          <a:solidFill>
            <a:srgbClr val="31AED6"/>
          </a:solidFill>
          <a:ln>
            <a:noFill/>
          </a:ln>
          <a:effectLst/>
          <a:extLst>
            <a:ext uri="{91240B29-F687-4F45-9708-019B960494DF}">
              <a14:hiddenLine xmlns:a14="http://schemas.microsoft.com/office/drawing/2010/main" w="9525">
                <a:solidFill>
                  <a:srgbClr val="4A7EBB"/>
                </a:solidFill>
                <a:miter lim="800000"/>
                <a:headEnd/>
                <a:tailEnd/>
              </a14:hiddenLine>
            </a:ext>
            <a:ext uri="{AF507438-7753-43E0-B8FC-AC1667EBCBE1}">
              <a14:hiddenEffects xmlns:a14="http://schemas.microsoft.com/office/drawing/2010/main">
                <a:effectLst>
                  <a:outerShdw blurRad="40000" dist="23000" dir="5400000" rotWithShape="0">
                    <a:srgbClr val="808080">
                      <a:alpha val="34999"/>
                    </a:srgbClr>
                  </a:outerShdw>
                </a:effectLst>
              </a14:hiddenEffects>
            </a:ext>
          </a:extLst>
        </xdr:spPr>
        <xdr:txBody>
          <a:bodyPr rot="0" vert="horz" wrap="square" lIns="91440" tIns="45720" rIns="91440" bIns="45720" anchor="ctr" anchorCtr="0" upright="1">
            <a:noAutofit/>
          </a:bodyPr>
          <a:lstStyle/>
          <a:p>
            <a:endParaRPr lang="en-GB"/>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0</xdr:rowOff>
    </xdr:from>
    <xdr:to>
      <xdr:col>14</xdr:col>
      <xdr:colOff>0</xdr:colOff>
      <xdr:row>0</xdr:row>
      <xdr:rowOff>0</xdr:rowOff>
    </xdr:to>
    <xdr:grpSp>
      <xdr:nvGrpSpPr>
        <xdr:cNvPr id="2" name="Group 1">
          <a:extLst>
            <a:ext uri="{FF2B5EF4-FFF2-40B4-BE49-F238E27FC236}">
              <a16:creationId xmlns:a16="http://schemas.microsoft.com/office/drawing/2014/main" id="{50CAFCD6-CF9F-6D45-97D7-CFBFF78A0120}"/>
            </a:ext>
          </a:extLst>
        </xdr:cNvPr>
        <xdr:cNvGrpSpPr>
          <a:grpSpLocks/>
        </xdr:cNvGrpSpPr>
      </xdr:nvGrpSpPr>
      <xdr:grpSpPr bwMode="auto">
        <a:xfrm>
          <a:off x="190500" y="0"/>
          <a:ext cx="20049067" cy="0"/>
          <a:chOff x="1133" y="1230"/>
          <a:chExt cx="8460" cy="208"/>
        </a:xfrm>
      </xdr:grpSpPr>
      <xdr:sp macro="" textlink="">
        <xdr:nvSpPr>
          <xdr:cNvPr id="3" name="Rektangel 2">
            <a:extLst>
              <a:ext uri="{FF2B5EF4-FFF2-40B4-BE49-F238E27FC236}">
                <a16:creationId xmlns:a16="http://schemas.microsoft.com/office/drawing/2014/main" id="{01DA8175-9957-EA49-8F67-D6B8AA0A5D3B}"/>
              </a:ext>
            </a:extLst>
          </xdr:cNvPr>
          <xdr:cNvSpPr>
            <a:spLocks noChangeArrowheads="1"/>
          </xdr:cNvSpPr>
        </xdr:nvSpPr>
        <xdr:spPr bwMode="auto">
          <a:xfrm>
            <a:off x="1133" y="1230"/>
            <a:ext cx="8460" cy="208"/>
          </a:xfrm>
          <a:prstGeom prst="rect">
            <a:avLst/>
          </a:prstGeom>
          <a:solidFill>
            <a:srgbClr val="0076AF"/>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sp macro="" textlink="">
        <xdr:nvSpPr>
          <xdr:cNvPr id="4" name="Rektangel 3">
            <a:extLst>
              <a:ext uri="{FF2B5EF4-FFF2-40B4-BE49-F238E27FC236}">
                <a16:creationId xmlns:a16="http://schemas.microsoft.com/office/drawing/2014/main" id="{D3367F73-4D6E-4848-92D0-22D214055E01}"/>
              </a:ext>
            </a:extLst>
          </xdr:cNvPr>
          <xdr:cNvSpPr>
            <a:spLocks noChangeArrowheads="1"/>
          </xdr:cNvSpPr>
        </xdr:nvSpPr>
        <xdr:spPr bwMode="auto">
          <a:xfrm>
            <a:off x="2298" y="1230"/>
            <a:ext cx="750" cy="208"/>
          </a:xfrm>
          <a:prstGeom prst="rect">
            <a:avLst/>
          </a:prstGeom>
          <a:solidFill>
            <a:srgbClr val="56ADD6"/>
          </a:solidFill>
          <a:ln>
            <a:noFill/>
          </a:ln>
          <a:extLst>
            <a:ext uri="{91240B29-F687-4f45-9708-019B960494DF}"/>
          </a:extLst>
        </xdr:spPr>
        <xdr:txBody>
          <a:bodyPr rot="0" vert="horz" wrap="square" lIns="91440" tIns="45720" rIns="91440" bIns="45720" anchor="ctr" anchorCtr="0" upright="1">
            <a:noAutofit/>
          </a:bodyPr>
          <a:lstStyle/>
          <a:p>
            <a:endParaRPr lang="en-GB"/>
          </a:p>
        </xdr:txBody>
      </xdr:sp>
    </xdr:grpSp>
    <xdr:clientData/>
  </xdr:twoCellAnchor>
  <xdr:twoCellAnchor editAs="oneCell">
    <xdr:from>
      <xdr:col>12</xdr:col>
      <xdr:colOff>8965</xdr:colOff>
      <xdr:row>28</xdr:row>
      <xdr:rowOff>212910</xdr:rowOff>
    </xdr:from>
    <xdr:to>
      <xdr:col>13</xdr:col>
      <xdr:colOff>5595936</xdr:colOff>
      <xdr:row>70</xdr:row>
      <xdr:rowOff>180120</xdr:rowOff>
    </xdr:to>
    <xdr:pic>
      <xdr:nvPicPr>
        <xdr:cNvPr id="5" name="Picture 4">
          <a:extLst>
            <a:ext uri="{FF2B5EF4-FFF2-40B4-BE49-F238E27FC236}">
              <a16:creationId xmlns:a16="http://schemas.microsoft.com/office/drawing/2014/main" id="{D08028D7-DB6E-7A4C-9748-FBF8D2B1AF47}"/>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280465" y="4518210"/>
          <a:ext cx="7077635" cy="77904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extractives.sharepoint.com/Users/alexgordy/Downloads/en_eiti_summary_data_template_2.0_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 val="Listes"/>
    </sheetNames>
    <sheetDataSet>
      <sheetData sheetId="0" refreshError="1">
        <row r="4">
          <cell r="G4" t="str">
            <v>YYYY-MM-DD</v>
          </cell>
        </row>
      </sheetData>
      <sheetData sheetId="1" refreshError="1">
        <row r="44">
          <cell r="E44" t="str">
            <v>XXX</v>
          </cell>
        </row>
      </sheetData>
      <sheetData sheetId="2" refreshError="1"/>
      <sheetData sheetId="3" refreshError="1"/>
      <sheetData sheetId="4" refreshError="1"/>
      <sheetData sheetId="5" refreshError="1"/>
      <sheetData sheetId="6" refreshError="1">
        <row r="4">
          <cell r="I4" t="str">
            <v>Yes</v>
          </cell>
        </row>
        <row r="5">
          <cell r="I5" t="str">
            <v>Partially</v>
          </cell>
        </row>
      </sheetData>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duction"/>
      <sheetName val="Part 1 - About"/>
      <sheetName val="Part 2 - Disclosure checklist"/>
      <sheetName val="Part 3 - Reporting entities"/>
      <sheetName val="Part 4 - Government revenues"/>
      <sheetName val="Part 5 - Company data"/>
      <sheetName val="Lists"/>
      <sheetName val="en_eiti_summary_data_template_2"/>
    </sheetNames>
    <sheetDataSet>
      <sheetData sheetId="0" refreshError="1"/>
      <sheetData sheetId="1" refreshError="1"/>
      <sheetData sheetId="2" refreshError="1"/>
      <sheetData sheetId="3" refreshError="1"/>
      <sheetData sheetId="4" refreshError="1"/>
      <sheetData sheetId="5" refreshError="1"/>
      <sheetData sheetId="6" refreshError="1">
        <row r="4">
          <cell r="K4" t="str">
            <v>Yes, systematically disclosed</v>
          </cell>
        </row>
        <row r="5">
          <cell r="K5" t="str">
            <v>Yes, through EITI reporting</v>
          </cell>
        </row>
        <row r="6">
          <cell r="K6" t="str">
            <v>Not applicable</v>
          </cell>
        </row>
      </sheetData>
      <sheetData sheetId="7" refreshError="1"/>
    </sheetDataSet>
  </externalBook>
</externalLink>
</file>

<file path=xl/persons/person.xml><?xml version="1.0" encoding="utf-8"?>
<personList xmlns="http://schemas.microsoft.com/office/spreadsheetml/2018/threadedcomments" xmlns:x="http://schemas.openxmlformats.org/spreadsheetml/2006/main">
  <person displayName="Hedi Zaghouani" id="{45E6DC74-4A0B-4819-A247-F3CB5516C6FA}" userId="Hedi Zaghouani" providerId="None"/>
  <person displayName="Alex Gordy" id="{DC87A0AB-DA26-4667-875D-861565CBD603}" userId="AGordy@eiti.org" providerId="PeoplePicker"/>
  <person displayName="Natalia Berezyuk" id="{4426C410-788B-4FE5-95F5-8CE1CF114A88}" userId="Natalia Berezyuk" providerId="None"/>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158EDDA-71E7-D447-B717-F8CA943ABC15}" name="Companies" displayName="Companies" ref="B24:K78" totalsRowShown="0" headerRowDxfId="61" dataDxfId="60" tableBorderDxfId="59" headerRowCellStyle="Normal 2">
  <autoFilter ref="B24:K78" xr:uid="{29A02D02-B15A-4451-BC82-381511A5580C}"/>
  <tableColumns count="10">
    <tableColumn id="1" xr3:uid="{A31FD142-8561-0741-BC80-32059FBE23EA}" name="Full company name" dataDxfId="58"/>
    <tableColumn id="7" xr3:uid="{C6C61FFC-FB45-2747-8750-F2CAC9628B25}" name="Company type" dataDxfId="57" dataCellStyle="Normal 2"/>
    <tableColumn id="2" xr3:uid="{F3989A15-2A95-9648-9EC7-F574738DCF1E}" name="Company ID number" dataDxfId="56"/>
    <tableColumn id="5" xr3:uid="{DF04E1E9-F7E0-1643-AE30-80E5EB4AF1B6}" name="Sector" dataDxfId="55" dataCellStyle="Normal 2"/>
    <tableColumn id="3" xr3:uid="{32D7EDCF-7F18-0F43-BEAA-AAE714DC8152}" name="Commodities (comma-seperated)" dataDxfId="54" dataCellStyle="Normal 2"/>
    <tableColumn id="4" xr3:uid="{B4D61CDB-57E1-8E4F-8EF8-DDD94514783B}" name="Stock exchange listing or company website " dataDxfId="53"/>
    <tableColumn id="8" xr3:uid="{71E9BE69-1308-D942-B9D8-285BC15E33F3}" name="Audited financial statement (or balance sheet, cash flows, profit/loss statement if unavailable)" dataDxfId="52"/>
    <tableColumn id="9" xr3:uid="{2A981908-E097-421B-A6AA-3AC797FF2985}" name="Submitted reporting templates?" dataDxfId="51" dataCellStyle="Normal 2"/>
    <tableColumn id="10" xr3:uid="{B65FFEFF-7B5B-46BA-9324-08A036ABA3B3}" name="Adhered to MSG's quality assurances?" dataDxfId="50" dataCellStyle="Normal 2"/>
    <tableColumn id="6" xr3:uid="{291758C1-5438-0048-BF4A-CF7B98001044}" name="Payments to Governments Report" dataDxfId="49">
      <calculatedColumnFormula>SUMIF(Table10[Company],Companies[[#This Row],[Full company name]],Table10[Revenue value])</calculatedColumnFormula>
    </tableColumn>
  </tableColumns>
  <tableStyleInfo name="EITI Table"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4E8DA15F-CE93-A649-843D-7CEDD49E791D}" name="Government_agencies" displayName="Government_agencies" ref="B14:G18" totalsRowShown="0" headerRowDxfId="48" dataDxfId="47" tableBorderDxfId="46" headerRowCellStyle="Normal 2">
  <autoFilter ref="B14:G18" xr:uid="{A8B4B39C-0D0F-4818-88C8-91C925EC55AF}"/>
  <tableColumns count="6">
    <tableColumn id="1" xr3:uid="{674D2220-BA65-2E4E-9BC2-0EDB878A71FC}" name="Full name of agency" dataDxfId="45"/>
    <tableColumn id="4" xr3:uid="{FA759A2A-79C0-D240-890C-DADA291BFE12}" name="Agency type" dataDxfId="44" dataCellStyle="Normal 2"/>
    <tableColumn id="2" xr3:uid="{0FF81503-4D76-114D-AA09-2B0D6F80E485}" name="ID number (if applicable)" dataDxfId="43"/>
    <tableColumn id="5" xr3:uid="{186FB3E1-73EF-4DCA-8AD0-093839E36D3D}" name="Submitted reporting templates?" dataDxfId="42" dataCellStyle="Normal 2"/>
    <tableColumn id="6" xr3:uid="{59D3C8E5-42D6-4220-89CF-19592188BB3D}" name="Adhered to MSG's quality assurances?" dataDxfId="41" dataCellStyle="Normal 2"/>
    <tableColumn id="3" xr3:uid="{531D6019-25A3-8C4F-BE8A-969A975024D5}" name="Total reported" dataDxfId="40">
      <calculatedColumnFormula>SUMIF(Government_revenues_table[Government entity],Government_agencies[[#This Row],[Full name of agency]],Government_revenues_table[Revenue value])</calculatedColumnFormula>
    </tableColumn>
  </tableColumns>
  <tableStyleInfo name="EITI Table"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ABE35322-746C-4641-8924-6FEE2C6F0FD0}" name="Companies15" displayName="Companies15" ref="B81:J669" totalsRowShown="0" headerRowDxfId="39" dataDxfId="38" tableBorderDxfId="37" headerRowCellStyle="Normal 2">
  <autoFilter ref="B81:J669" xr:uid="{BB4EE31E-36E6-444B-8B65-954004E3DCB7}"/>
  <tableColumns count="9">
    <tableColumn id="1" xr3:uid="{CBD6242D-D0A6-D449-A3A1-9792D7313E45}" name="Full project name" dataDxfId="36"/>
    <tableColumn id="2" xr3:uid="{14B95186-5E09-AE4A-8C7F-4924D79B8C4B}" name="Legal agreement reference number(s): contract, licence, lease, concession, …" dataDxfId="35"/>
    <tableColumn id="3" xr3:uid="{106EE25D-B94D-8A41-9475-F72526E117FA}" name="Affiliated companies, start with Operator" dataDxfId="34"/>
    <tableColumn id="5" xr3:uid="{7DF2E0F0-7285-594F-8190-697E6ECB67D1}" name="Commodities (one commodity/row)" dataDxfId="33" dataCellStyle="Normal 2"/>
    <tableColumn id="6" xr3:uid="{D2026E58-606A-C843-99F3-CDD278CD7EFF}" name="Status" dataDxfId="32"/>
    <tableColumn id="7" xr3:uid="{13486B90-91D2-AD4D-B3C9-04294DE70C3A}" name="Production (volume)" dataDxfId="31"/>
    <tableColumn id="8" xr3:uid="{584403E5-3E1C-6848-9EBA-08B95DC4A835}" name="Unit" dataDxfId="30"/>
    <tableColumn id="9" xr3:uid="{93A905D0-31E2-9E48-BE81-ADABB6F28E0A}" name="Production (value)" dataDxfId="29" dataCellStyle="Normal 2"/>
    <tableColumn id="10" xr3:uid="{F76AC173-4D83-B348-A471-62207845B859}" name="Currency" dataDxfId="28"/>
  </tableColumns>
  <tableStyleInfo name="EITI Table"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6AB0F3A-D878-2147-97EF-2F065F1921A0}" name="Government_revenues_table" displayName="Government_revenues_table" ref="B21:K48" totalsRowShown="0" headerRowDxfId="27" dataDxfId="26">
  <autoFilter ref="B21:K48" xr:uid="{00000000-0009-0000-0100-000006000000}"/>
  <tableColumns count="10">
    <tableColumn id="8" xr3:uid="{A85340DF-4F5B-BF4F-BDFD-9014CD28AC4B}" name="GFS Level 1" dataDxfId="25">
      <calculatedColumnFormula>IFERROR(VLOOKUP(Government_revenues_table[[#This Row],[GFS Classification]],[1]!Table6_GFS_codes_classification[#Data],COLUMNS($F:F)+3,FALSE),"Do not enter data")</calculatedColumnFormula>
    </tableColumn>
    <tableColumn id="9" xr3:uid="{4E5A5671-151E-6847-9460-7C6E88BEF15C}" name="GFS Level 2" dataDxfId="24">
      <calculatedColumnFormula>IFERROR(VLOOKUP(Government_revenues_table[[#This Row],[GFS Classification]],[1]!Table6_GFS_codes_classification[#Data],COLUMNS($F:G)+3,FALSE),"Do not enter data")</calculatedColumnFormula>
    </tableColumn>
    <tableColumn id="10" xr3:uid="{ADD046D1-71CD-3B48-BEDB-22982D525DF8}" name="GFS Level 3" dataDxfId="23">
      <calculatedColumnFormula>IFERROR(VLOOKUP(Government_revenues_table[[#This Row],[GFS Classification]],[1]!Table6_GFS_codes_classification[#Data],COLUMNS($F:H)+3,FALSE),"Do not enter data")</calculatedColumnFormula>
    </tableColumn>
    <tableColumn id="7" xr3:uid="{57E8F10A-36E3-1548-9B82-F8551071C286}" name="GFS Level 4" dataDxfId="22">
      <calculatedColumnFormula>IFERROR(VLOOKUP(Government_revenues_table[[#This Row],[GFS Classification]],[1]!Table6_GFS_codes_classification[#Data],COLUMNS($F:I)+3,FALSE),"Do not enter data")</calculatedColumnFormula>
    </tableColumn>
    <tableColumn id="1" xr3:uid="{8569EE08-54B2-334D-A907-7D04596732E6}" name="GFS Classification" dataDxfId="21"/>
    <tableColumn id="11" xr3:uid="{DD68B801-F20E-724B-B339-4B5CE66CB27C}" name="Sector" dataDxfId="20"/>
    <tableColumn id="3" xr3:uid="{5B41E4C4-952A-F94D-B0E7-F169AC07BFA8}" name="Revenue stream name" dataDxfId="19"/>
    <tableColumn id="4" xr3:uid="{735C9722-30B6-8744-B8F6-37D4F9ED8122}" name="Government entity" dataDxfId="18"/>
    <tableColumn id="5" xr3:uid="{BED15E7E-A19A-D44C-91FD-99299DE49925}" name="Revenue value" dataDxfId="17"/>
    <tableColumn id="2" xr3:uid="{0F77021D-3E47-8745-B489-639387BA0376}" name="Currency" dataDxfId="16"/>
  </tableColumns>
  <tableStyleInfo name="EITI Table"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3156AE9C-1B11-3640-956F-B5CD77F488D9}" name="Table10" displayName="Table10" ref="B14:O689" totalsRowShown="0" headerRowDxfId="15" dataDxfId="14">
  <autoFilter ref="B14:O689" xr:uid="{F6A9E8DB-AAD3-4F23-BDF8-F73CD40C929E}"/>
  <tableColumns count="14">
    <tableColumn id="7" xr3:uid="{B0B955AC-7B0F-4E2F-A90F-081F8DF53075}" name="Sector" dataDxfId="13">
      <calculatedColumnFormula>VLOOKUP(C15,[1]!Companies[#Data],3,FALSE)</calculatedColumnFormula>
    </tableColumn>
    <tableColumn id="1" xr3:uid="{F4BA65A6-3315-4982-8AD1-6233F51539B3}" name="Company" dataDxfId="12"/>
    <tableColumn id="3" xr3:uid="{4A565997-97E1-47A8-8ADC-39016648A467}" name="Government entity" dataDxfId="11"/>
    <tableColumn id="4" xr3:uid="{75F55348-A345-4AA0-B61D-0C0295D72872}" name="Revenue stream name" dataDxfId="10"/>
    <tableColumn id="5" xr3:uid="{8F7A06AD-203D-4268-8054-4B0336697888}" name="Levied on project (Y/N)" dataDxfId="9"/>
    <tableColumn id="6" xr3:uid="{9B64602E-90E7-4EA8-BE6A-A27376494140}" name="Reported by project (Y/N)" dataDxfId="8"/>
    <tableColumn id="2" xr3:uid="{43916E52-B1CF-479E-90B0-1D04D88358CC}" name="Project name" dataDxfId="7"/>
    <tableColumn id="13" xr3:uid="{34B04123-A3F5-4642-9FBB-D99F80C5C76E}" name="Reporting currency" dataDxfId="6"/>
    <tableColumn id="14" xr3:uid="{6349802A-D43D-4C34-8E59-A12205BD358D}" name="Revenue value" dataDxfId="5"/>
    <tableColumn id="18" xr3:uid="{9520FDAE-EF49-4183-894D-5E5291D023E4}" name="Payment made in-kind (Y/N)" dataDxfId="4"/>
    <tableColumn id="8" xr3:uid="{A773D8BD-C33D-417F-8B52-0168D9E80008}" name="In-kind volume (if applicable)" dataDxfId="3"/>
    <tableColumn id="9" xr3:uid="{BED2E64F-7F4B-4636-8EC9-DCC71768D73F}" name="Unit (if applicable)" dataDxfId="2"/>
    <tableColumn id="10" xr3:uid="{A6754352-A303-4E88-808C-7F5939247080}" name="Comments" dataDxfId="1"/>
    <tableColumn id="11" xr3:uid="{00E5B834-5984-1A43-96DD-A541C6D26A23}" name="Has the company provided the required quality assurances for its disclosures?" dataDxfId="0" dataCellStyle="Normal 3"/>
  </tableColumns>
  <tableStyleInfo name="EITI Table"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G33" dT="2021-02-12T11:06:41.59" personId="{4426C410-788B-4FE5-95F5-8CE1CF114A88}" id="{AE703E1E-8CBB-4BFF-A0DF-60AF31B7B380}">
    <text>@Alex Gordy does this need to be reflected in RU form?</text>
    <mentions>
      <mention mentionpersonId="{DC87A0AB-DA26-4667-875D-861565CBD603}" mentionId="{17C4FE5A-77CE-4B45-B70D-D7943618BFF4}" startIndex="0" length="11"/>
    </mentions>
  </threadedComment>
</ThreadedComments>
</file>

<file path=xl/threadedComments/threadedComment2.xml><?xml version="1.0" encoding="utf-8"?>
<ThreadedComments xmlns="http://schemas.microsoft.com/office/spreadsheetml/2018/threadedcomments" xmlns:x="http://schemas.openxmlformats.org/spreadsheetml/2006/main">
  <threadedComment ref="D9" dT="2021-04-13T19:59:19.18" personId="{45E6DC74-4A0B-4819-A247-F3CB5516C6FA}" id="{BE035691-F724-40B2-90F0-1A97FB8CDC39}">
    <text>Revenues collected by TCE and CES.</text>
  </threadedComment>
</ThreadedComments>
</file>

<file path=xl/threadedComments/threadedComment3.xml><?xml version="1.0" encoding="utf-8"?>
<ThreadedComments xmlns="http://schemas.microsoft.com/office/spreadsheetml/2018/threadedcomments" xmlns:x="http://schemas.openxmlformats.org/spreadsheetml/2006/main">
  <threadedComment ref="D20" dT="2021-04-13T20:15:41.02" personId="{45E6DC74-4A0B-4819-A247-F3CB5516C6FA}" id="{6D9F6C30-7B68-494C-A66F-61040F0324B0}">
    <text>Aggregates Levy paid during 2019. Some other environmental taxes paid during 2019 are not yet available.</text>
  </threadedComment>
</ThreadedComments>
</file>

<file path=xl/threadedComments/threadedComment4.xml><?xml version="1.0" encoding="utf-8"?>
<ThreadedComments xmlns="http://schemas.microsoft.com/office/spreadsheetml/2018/threadedcomments" xmlns:x="http://schemas.openxmlformats.org/spreadsheetml/2006/main">
  <threadedComment ref="D8" dT="2021-04-13T20:22:49.39" personId="{45E6DC74-4A0B-4819-A247-F3CB5516C6FA}" id="{E134C651-70A4-4BF5-905F-8DA9035A8DC8}">
    <text>Note: Approximately 0.91% of the total UK GDP for 2019
Source: ONS, UK GDP(O) low level aggregates, published 12 February 2021, ONS, GDP at current prices – real-time database (YBHA), published 12 February 2021</text>
  </threadedComment>
  <threadedComment ref="D11" dT="2021-04-13T20:24:41.54" personId="{45E6DC74-4A0B-4819-A247-F3CB5516C6FA}" id="{CBE969E4-134F-45C1-A738-4E46C783049E}">
    <text>Note: This includes the total of payment flows (taxes) included in the reconciliation scope as reported by the Government Agencies in "Part 4 - Government Revenues" and the environmental taxes paid by the mining and quarrying companies (including oil &amp; gas) which were not included in the reconciliation of payments (million £ 390)</text>
  </threadedComment>
  <threadedComment ref="D12" dT="2021-04-13T20:25:26.40" personId="{45E6DC74-4A0B-4819-A247-F3CB5516C6FA}" id="{E67A3C55-3015-4551-B0CC-83E34CEC0243}">
    <text>Source: Economic and fiscal outlook – November 2020 (National Accounts taxes - Outturn 2019-20 table 3.3)</text>
  </threadedComment>
  <threadedComment ref="D13" dT="2021-04-13T20:26:05.33" personId="{45E6DC74-4A0B-4819-A247-F3CB5516C6FA}" id="{B5C8AC5B-7628-4EBE-BC57-A6CBC04E7D09}">
    <text>Note: 
1) The value of gross UK exports of oil &amp; gas is £18 billion. The value of net UK exports of oil &amp; gas is £(6.9) billion.
2) For Mining and Quarryong sector: 
The Office for National Statistics (ONS) publish data on the volume of production and trade of metal ores and non-metallic minerals in its material flows account for the UK while they also report on the value of imports and exports. These data have yet to be verified so they are not included  in the EITI 2019 report to avoid giving a misleading impression of the scale of the sector.</text>
  </threadedComment>
  <threadedComment ref="D14" dT="2021-04-13T20:26:37.11" personId="{45E6DC74-4A0B-4819-A247-F3CB5516C6FA}" id="{C55222E7-E54C-4BE6-BCE4-7CFFB1983B15}">
    <text>Source:UK Trade: December 2019, ONS, published on 11 February 2020</text>
  </threadedComment>
  <threadedComment ref="D15" dT="2021-04-13T20:27:43.05" personId="{45E6DC74-4A0B-4819-A247-F3CB5516C6FA}" id="{F364099B-C05D-481B-92A5-6105D14E1465}">
    <text>Source: Labour market in the regions of the UK: March 2020</text>
  </threadedComment>
  <threadedComment ref="D16" dT="2021-04-13T20:27:46.26" personId="{45E6DC74-4A0B-4819-A247-F3CB5516C6FA}" id="{2BF1BBCF-395C-4608-A641-C7851CDCD6AA}">
    <text>Source: Labour market in the regions of the UK: March 2020</text>
  </threadedComment>
  <threadedComment ref="D17" dT="2021-04-13T20:28:35.87" personId="{45E6DC74-4A0B-4819-A247-F3CB5516C6FA}" id="{EC103C8B-4808-4B97-90AD-9D67C912C972}">
    <text>Note: Approximately 0.16% of the total estimates of the total UK workforce jobs directly supported by the UK mining and quarrying sector including oil &amp; gas.
Source: Labour market in the regions of the UK: September 2020</text>
  </threadedComment>
  <threadedComment ref="D18" dT="2021-04-13T20:29:32.60" personId="{45E6DC74-4A0B-4819-A247-F3CB5516C6FA}" id="{4E0E7A50-9372-46C5-8575-6F1B82E85291}">
    <text>Source: Labour market in the regions of the UK: September 2020</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hyperlink" Target="https://unstats.un.org/unsd/tradekb/Knowledgebase/50018/Harmonized-Commodity-Description-and-Coding-Systems-HS" TargetMode="External"/></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hyperlink" Target="https://unstats.un.org/unsd/tradekb/Knowledgebase/50018/Harmonized-Commodity-Description-and-Coding-Systems-HS" TargetMode="External"/></Relationships>
</file>

<file path=xl/worksheets/_rels/sheet14.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www.ukeiti.org/publications-reports" TargetMode="External"/></Relationships>
</file>

<file path=xl/worksheets/_rels/sheet1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15.bin"/><Relationship Id="rId4" Type="http://schemas.openxmlformats.org/officeDocument/2006/relationships/table" Target="../tables/table3.xml"/></Relationships>
</file>

<file path=xl/worksheets/_rels/sheet16.xml.rels><?xml version="1.0" encoding="UTF-8" standalone="yes"?>
<Relationships xmlns="http://schemas.openxmlformats.org/package/2006/relationships"><Relationship Id="rId3" Type="http://schemas.openxmlformats.org/officeDocument/2006/relationships/hyperlink" Target="https://www.imf.org/external/np/sta/gfsm/" TargetMode="External"/><Relationship Id="rId7" Type="http://schemas.openxmlformats.org/officeDocument/2006/relationships/table" Target="../tables/table4.xml"/><Relationship Id="rId2" Type="http://schemas.openxmlformats.org/officeDocument/2006/relationships/hyperlink" Target="https://eiti.org/document/standard" TargetMode="External"/><Relationship Id="rId1" Type="http://schemas.openxmlformats.org/officeDocument/2006/relationships/hyperlink" Target="https://eiti.org/document/standard" TargetMode="External"/><Relationship Id="rId6" Type="http://schemas.openxmlformats.org/officeDocument/2006/relationships/drawing" Target="../drawings/drawing2.xml"/><Relationship Id="rId5" Type="http://schemas.openxmlformats.org/officeDocument/2006/relationships/printerSettings" Target="../printerSettings/printerSettings16.bin"/><Relationship Id="rId4" Type="http://schemas.openxmlformats.org/officeDocument/2006/relationships/hyperlink" Target="https://eiti.org/document/eiti-summary-data-template" TargetMode="External"/></Relationships>
</file>

<file path=xl/worksheets/_rels/sheet17.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printerSettings" Target="../printerSettings/printerSettings17.bin"/><Relationship Id="rId1" Type="http://schemas.openxmlformats.org/officeDocument/2006/relationships/hyperlink" Target="https://eiti.org/document/standard"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printerSettings" Target="../printerSettings/printerSettings23.bin"/><Relationship Id="rId1" Type="http://schemas.openxmlformats.org/officeDocument/2006/relationships/hyperlink" Target="https://www.ukeiti.org/payments-data" TargetMode="External"/></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26.bin"/><Relationship Id="rId1" Type="http://schemas.openxmlformats.org/officeDocument/2006/relationships/hyperlink" Target="https://www.ukeiti.org/revenue-allocations" TargetMode="External"/><Relationship Id="rId6" Type="http://schemas.microsoft.com/office/2017/10/relationships/threadedComment" Target="../threadedComments/threadedComment2.xml"/><Relationship Id="rId5" Type="http://schemas.openxmlformats.org/officeDocument/2006/relationships/comments" Target="../comments2.xml"/><Relationship Id="rId4" Type="http://schemas.openxmlformats.org/officeDocument/2006/relationships/vmlDrawing" Target="../drawings/vmlDrawing3.vml"/></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28.bin"/><Relationship Id="rId1" Type="http://schemas.openxmlformats.org/officeDocument/2006/relationships/hyperlink" Target="https://www.ukeiti.org/revenue-allocations" TargetMode="External"/></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printerSettings" Target="../printerSettings/printerSettings29.bin"/><Relationship Id="rId1" Type="http://schemas.openxmlformats.org/officeDocument/2006/relationships/hyperlink" Target="https://www.ukeiti.org/sector-data" TargetMode="External"/><Relationship Id="rId5" Type="http://schemas.microsoft.com/office/2017/10/relationships/threadedComment" Target="../threadedComments/threadedComment3.xml"/><Relationship Id="rId4" Type="http://schemas.openxmlformats.org/officeDocument/2006/relationships/comments" Target="../comments3.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hyperlink" Target="https://www.ukeiti.org/sector-data" TargetMode="External"/><Relationship Id="rId1" Type="http://schemas.openxmlformats.org/officeDocument/2006/relationships/hyperlink" Target="https://unstats.un.org/unsd/nationalaccount/sna2008.asp" TargetMode="External"/><Relationship Id="rId6" Type="http://schemas.microsoft.com/office/2017/10/relationships/threadedComment" Target="../threadedComments/threadedComment4.xml"/><Relationship Id="rId5" Type="http://schemas.openxmlformats.org/officeDocument/2006/relationships/comments" Target="../comments4.xml"/><Relationship Id="rId4" Type="http://schemas.openxmlformats.org/officeDocument/2006/relationships/vmlDrawing" Target="../drawings/vmlDrawing7.vml"/></Relationships>
</file>

<file path=xl/worksheets/_rels/sheet32.xml.rels><?xml version="1.0" encoding="UTF-8" standalone="yes"?>
<Relationships xmlns="http://schemas.openxmlformats.org/package/2006/relationships"><Relationship Id="rId2" Type="http://schemas.openxmlformats.org/officeDocument/2006/relationships/printerSettings" Target="../printerSettings/printerSettings32.bin"/><Relationship Id="rId1" Type="http://schemas.openxmlformats.org/officeDocument/2006/relationships/hyperlink" Target="https://www.ukeiti.org/energy-transition"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mailto:UKeiti@bdo-ifi.com" TargetMode="External"/><Relationship Id="rId3" Type="http://schemas.openxmlformats.org/officeDocument/2006/relationships/hyperlink" Target="https://eiti.org/document/standard" TargetMode="External"/><Relationship Id="rId7" Type="http://schemas.openxmlformats.org/officeDocument/2006/relationships/hyperlink" Target="https://www.bankofengland.co.uk/" TargetMode="External"/><Relationship Id="rId12" Type="http://schemas.microsoft.com/office/2017/10/relationships/threadedComment" Target="../threadedComments/threadedComment1.xml"/><Relationship Id="rId2" Type="http://schemas.openxmlformats.org/officeDocument/2006/relationships/hyperlink" Target="https://eiti.org/document/standard" TargetMode="External"/><Relationship Id="rId1" Type="http://schemas.openxmlformats.org/officeDocument/2006/relationships/hyperlink" Target="https://en.wikipedia.org/wiki/ISO_4217" TargetMode="External"/><Relationship Id="rId6" Type="http://schemas.openxmlformats.org/officeDocument/2006/relationships/hyperlink" Target="http://data-ogauthority.opendata.arcgis.com/" TargetMode="External"/><Relationship Id="rId11" Type="http://schemas.openxmlformats.org/officeDocument/2006/relationships/comments" Target="../comments1.xml"/><Relationship Id="rId5" Type="http://schemas.openxmlformats.org/officeDocument/2006/relationships/hyperlink" Target="https://www.ukeiti.org/publications-reports" TargetMode="External"/><Relationship Id="rId10" Type="http://schemas.openxmlformats.org/officeDocument/2006/relationships/vmlDrawing" Target="../drawings/vmlDrawing1.vml"/><Relationship Id="rId4" Type="http://schemas.openxmlformats.org/officeDocument/2006/relationships/hyperlink" Target="https://www.ukeiti.org/publication/uk-eiti-annual-review-2020-including-payments-data-2019" TargetMode="External"/><Relationship Id="rId9"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5.bin"/><Relationship Id="rId2" Type="http://schemas.openxmlformats.org/officeDocument/2006/relationships/hyperlink" Target="https://www.ukeiti.org/mining-quarrying" TargetMode="External"/><Relationship Id="rId1" Type="http://schemas.openxmlformats.org/officeDocument/2006/relationships/hyperlink" Target="https://www.ukeiti.org/oil-gas"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ukeiti.org/mining-quarrying" TargetMode="External"/><Relationship Id="rId2" Type="http://schemas.openxmlformats.org/officeDocument/2006/relationships/hyperlink" Target="https://www.ukeiti.org/oil-gas" TargetMode="External"/><Relationship Id="rId1" Type="http://schemas.openxmlformats.org/officeDocument/2006/relationships/hyperlink" Target="https://www.ukeiti.org/mining-quarrying"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8" Type="http://schemas.openxmlformats.org/officeDocument/2006/relationships/hyperlink" Target="https://beta.companieshouse.gov.uk/" TargetMode="External"/><Relationship Id="rId3" Type="http://schemas.openxmlformats.org/officeDocument/2006/relationships/hyperlink" Target="https://find-and-update.company-information.service.gov.uk/?_ga=2.193908197.992492915.1624896376-1681986200.1618224557" TargetMode="External"/><Relationship Id="rId7" Type="http://schemas.openxmlformats.org/officeDocument/2006/relationships/hyperlink" Target="https://beta.companieshouse.gov.uk/" TargetMode="External"/><Relationship Id="rId2" Type="http://schemas.openxmlformats.org/officeDocument/2006/relationships/hyperlink" Target="https://find-and-update.company-information.service.gov.uk/?_ga=2.193908197.992492915.1624896376-1681986200.1618224557" TargetMode="External"/><Relationship Id="rId1" Type="http://schemas.openxmlformats.org/officeDocument/2006/relationships/hyperlink" Target="https://beta.companieshouse.gov.uk/" TargetMode="External"/><Relationship Id="rId6" Type="http://schemas.openxmlformats.org/officeDocument/2006/relationships/hyperlink" Target="https://www.gov.uk/government/news/the-small-business-enterprise-and-employment-bill-is-coming" TargetMode="External"/><Relationship Id="rId5" Type="http://schemas.openxmlformats.org/officeDocument/2006/relationships/hyperlink" Target="https://www.gov.uk/guidance/people-with-significant-control-pscs" TargetMode="External"/><Relationship Id="rId4" Type="http://schemas.openxmlformats.org/officeDocument/2006/relationships/hyperlink" Target="https://find-and-update.company-information.service.gov.uk/?_ga=2.193908197.992492915.1624896376-1681986200.1618224557" TargetMode="External"/><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1D530-44B8-4345-96EA-64678508DC54}">
  <dimension ref="A1:A18"/>
  <sheetViews>
    <sheetView topLeftCell="A2" zoomScale="130" zoomScaleNormal="130" workbookViewId="0">
      <selection activeCell="A19" sqref="A19"/>
    </sheetView>
  </sheetViews>
  <sheetFormatPr defaultColWidth="11" defaultRowHeight="13.8" x14ac:dyDescent="0.45"/>
  <cols>
    <col min="1" max="1" width="28.59765625" style="351" bestFit="1" customWidth="1"/>
    <col min="2" max="16384" width="11" style="351"/>
  </cols>
  <sheetData>
    <row r="1" spans="1:1" x14ac:dyDescent="0.45">
      <c r="A1" s="357" t="s">
        <v>282</v>
      </c>
    </row>
    <row r="2" spans="1:1" x14ac:dyDescent="0.45">
      <c r="A2" s="357" t="s">
        <v>1434</v>
      </c>
    </row>
    <row r="3" spans="1:1" x14ac:dyDescent="0.45">
      <c r="A3" s="357" t="s">
        <v>1435</v>
      </c>
    </row>
    <row r="4" spans="1:1" x14ac:dyDescent="0.45">
      <c r="A4" s="357" t="s">
        <v>1436</v>
      </c>
    </row>
    <row r="5" spans="1:1" x14ac:dyDescent="0.45">
      <c r="A5" s="357" t="s">
        <v>1437</v>
      </c>
    </row>
    <row r="6" spans="1:1" x14ac:dyDescent="0.45">
      <c r="A6" s="357" t="s">
        <v>1438</v>
      </c>
    </row>
    <row r="7" spans="1:1" hidden="1" x14ac:dyDescent="0.45"/>
    <row r="8" spans="1:1" hidden="1" x14ac:dyDescent="0.45"/>
    <row r="9" spans="1:1" hidden="1" x14ac:dyDescent="0.45"/>
    <row r="11" spans="1:1" x14ac:dyDescent="0.45">
      <c r="A11" s="356" t="s">
        <v>1439</v>
      </c>
    </row>
    <row r="12" spans="1:1" x14ac:dyDescent="0.45">
      <c r="A12" s="356" t="s">
        <v>1440</v>
      </c>
    </row>
    <row r="13" spans="1:1" x14ac:dyDescent="0.45">
      <c r="A13" s="356" t="s">
        <v>1441</v>
      </c>
    </row>
    <row r="14" spans="1:1" x14ac:dyDescent="0.45">
      <c r="A14" s="356" t="s">
        <v>1442</v>
      </c>
    </row>
    <row r="15" spans="1:1" x14ac:dyDescent="0.45">
      <c r="A15" s="356" t="s">
        <v>1443</v>
      </c>
    </row>
    <row r="16" spans="1:1" x14ac:dyDescent="0.45">
      <c r="A16" s="356" t="s">
        <v>282</v>
      </c>
    </row>
    <row r="17" spans="1:1" x14ac:dyDescent="0.45">
      <c r="A17" s="356" t="s">
        <v>1444</v>
      </c>
    </row>
    <row r="18" spans="1:1" x14ac:dyDescent="0.45">
      <c r="A18" s="356" t="s">
        <v>1450</v>
      </c>
    </row>
  </sheetData>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A72E8D-9B8E-814D-8F26-01732F729F03}">
  <sheetPr codeName="Sheet8">
    <tabColor rgb="FF92D050"/>
  </sheetPr>
  <dimension ref="A1:S25"/>
  <sheetViews>
    <sheetView zoomScale="80" zoomScaleNormal="80" zoomScalePageLayoutView="50" workbookViewId="0"/>
  </sheetViews>
  <sheetFormatPr defaultColWidth="10.5" defaultRowHeight="15" x14ac:dyDescent="0.5"/>
  <cols>
    <col min="1" max="1" width="15" style="255" customWidth="1"/>
    <col min="2" max="2" width="65.34765625" style="271" customWidth="1"/>
    <col min="3" max="3" width="3.34765625" style="255" customWidth="1"/>
    <col min="4" max="4" width="38.5" style="255" customWidth="1"/>
    <col min="5" max="5" width="3.34765625" style="255" customWidth="1"/>
    <col min="6" max="6" width="26.34765625" style="255" customWidth="1"/>
    <col min="7" max="7" width="3.34765625" style="255" customWidth="1"/>
    <col min="8" max="8" width="26.34765625" style="255" customWidth="1"/>
    <col min="9" max="9" width="3.34765625" style="255" customWidth="1"/>
    <col min="10" max="10" width="31.09765625" style="255" customWidth="1"/>
    <col min="11" max="11" width="3.34765625" style="255" customWidth="1"/>
    <col min="12" max="12" width="39.5" style="255" customWidth="1"/>
    <col min="13" max="13" width="3.34765625" style="255" customWidth="1"/>
    <col min="14" max="14" width="39.5" style="255" customWidth="1"/>
    <col min="15" max="15" width="3.34765625" style="255" customWidth="1"/>
    <col min="16" max="16" width="39.5" style="255" customWidth="1"/>
    <col min="17" max="17" width="3.34765625" style="255" customWidth="1"/>
    <col min="18" max="18" width="39.5" style="255" customWidth="1"/>
    <col min="19" max="19" width="3.34765625" style="255" customWidth="1"/>
    <col min="20" max="16384" width="10.5" style="255"/>
  </cols>
  <sheetData>
    <row r="1" spans="1:19" ht="26.7" x14ac:dyDescent="1.1000000000000001">
      <c r="A1" s="254" t="s">
        <v>169</v>
      </c>
    </row>
    <row r="3" spans="1:19" s="45" customFormat="1" ht="96.6" x14ac:dyDescent="0.6">
      <c r="A3" s="308" t="s">
        <v>170</v>
      </c>
      <c r="B3" s="62" t="s">
        <v>171</v>
      </c>
      <c r="D3" s="11" t="s">
        <v>282</v>
      </c>
      <c r="F3" s="63"/>
      <c r="H3" s="63"/>
      <c r="J3" s="54"/>
      <c r="L3" s="363"/>
      <c r="N3" s="44"/>
      <c r="P3" s="44"/>
      <c r="R3" s="44"/>
    </row>
    <row r="4" spans="1:19" s="43" customFormat="1" ht="17.100000000000001" x14ac:dyDescent="0.6">
      <c r="A4" s="61"/>
      <c r="B4" s="52"/>
      <c r="D4" s="52"/>
      <c r="F4" s="52"/>
      <c r="H4" s="52"/>
      <c r="J4" s="53"/>
      <c r="L4" s="53"/>
      <c r="N4" s="53"/>
      <c r="P4" s="53"/>
      <c r="R4" s="53"/>
    </row>
    <row r="5" spans="1:19" s="58" customFormat="1" ht="85.5" x14ac:dyDescent="0.6">
      <c r="A5" s="56"/>
      <c r="B5" s="95"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53"/>
      <c r="N6" s="53"/>
      <c r="P6" s="53"/>
      <c r="R6" s="53"/>
    </row>
    <row r="7" spans="1:19" s="45" customFormat="1" ht="27.6" x14ac:dyDescent="0.6">
      <c r="A7" s="308" t="s">
        <v>117</v>
      </c>
      <c r="B7" s="62" t="s">
        <v>172</v>
      </c>
      <c r="D7" s="11" t="s">
        <v>119</v>
      </c>
      <c r="F7" s="63"/>
      <c r="H7" s="63"/>
      <c r="J7" s="54"/>
    </row>
    <row r="8" spans="1:19" s="43" customFormat="1" ht="17.100000000000001" x14ac:dyDescent="0.6">
      <c r="A8" s="73"/>
      <c r="B8" s="52"/>
      <c r="D8" s="52"/>
      <c r="F8" s="52"/>
      <c r="H8" s="52"/>
      <c r="J8" s="53"/>
    </row>
    <row r="9" spans="1:19" s="10" customFormat="1" ht="51" customHeight="1" x14ac:dyDescent="0.6">
      <c r="A9" s="308" t="s">
        <v>173</v>
      </c>
      <c r="B9" s="31" t="s">
        <v>174</v>
      </c>
      <c r="D9" s="11" t="s">
        <v>106</v>
      </c>
      <c r="F9" s="96" t="s">
        <v>63</v>
      </c>
      <c r="G9" s="19"/>
      <c r="H9" s="96" t="s">
        <v>107</v>
      </c>
      <c r="I9" s="19"/>
      <c r="J9" s="401"/>
      <c r="K9" s="19"/>
      <c r="L9" s="44"/>
      <c r="M9" s="43"/>
      <c r="N9" s="44"/>
      <c r="O9" s="43"/>
      <c r="P9" s="44"/>
      <c r="Q9" s="43"/>
      <c r="R9" s="44"/>
      <c r="S9" s="19"/>
    </row>
    <row r="10" spans="1:19" s="10" customFormat="1" ht="51" customHeight="1" x14ac:dyDescent="0.6">
      <c r="A10" s="394" t="s">
        <v>175</v>
      </c>
      <c r="B10" s="29" t="s">
        <v>176</v>
      </c>
      <c r="D10" s="11" t="s">
        <v>106</v>
      </c>
      <c r="F10" s="96" t="s">
        <v>63</v>
      </c>
      <c r="G10" s="19"/>
      <c r="H10" s="96" t="s">
        <v>107</v>
      </c>
      <c r="I10" s="19"/>
      <c r="J10" s="402"/>
      <c r="K10" s="43"/>
      <c r="L10" s="44"/>
      <c r="M10" s="43"/>
      <c r="N10" s="44"/>
      <c r="O10" s="43"/>
      <c r="P10" s="44"/>
      <c r="Q10" s="43"/>
      <c r="R10" s="44"/>
      <c r="S10" s="43"/>
    </row>
    <row r="11" spans="1:19" s="10" customFormat="1" ht="51" customHeight="1" x14ac:dyDescent="0.6">
      <c r="A11" s="405"/>
      <c r="B11" s="30" t="s">
        <v>177</v>
      </c>
      <c r="D11" s="11" t="s">
        <v>106</v>
      </c>
      <c r="F11" s="96" t="s">
        <v>63</v>
      </c>
      <c r="G11" s="19"/>
      <c r="H11" s="96" t="s">
        <v>107</v>
      </c>
      <c r="I11" s="19"/>
      <c r="J11" s="402"/>
      <c r="K11" s="45"/>
      <c r="L11" s="44"/>
      <c r="M11" s="45"/>
      <c r="N11" s="44"/>
      <c r="O11" s="45"/>
      <c r="P11" s="44"/>
      <c r="Q11" s="45"/>
      <c r="R11" s="44"/>
      <c r="S11" s="45"/>
    </row>
    <row r="12" spans="1:19" s="10" customFormat="1" ht="51" customHeight="1" x14ac:dyDescent="0.6">
      <c r="A12" s="405"/>
      <c r="B12" s="30" t="s">
        <v>178</v>
      </c>
      <c r="D12" s="11" t="s">
        <v>106</v>
      </c>
      <c r="F12" s="96" t="s">
        <v>63</v>
      </c>
      <c r="G12" s="19"/>
      <c r="H12" s="96" t="s">
        <v>107</v>
      </c>
      <c r="I12" s="19"/>
      <c r="J12" s="402"/>
      <c r="K12" s="43"/>
      <c r="L12" s="44"/>
      <c r="M12" s="43"/>
      <c r="N12" s="44"/>
      <c r="O12" s="43"/>
      <c r="P12" s="44"/>
      <c r="Q12" s="43"/>
      <c r="R12" s="44"/>
      <c r="S12" s="43"/>
    </row>
    <row r="13" spans="1:19" s="10" customFormat="1" ht="51" customHeight="1" x14ac:dyDescent="0.6">
      <c r="A13" s="405"/>
      <c r="B13" s="30" t="s">
        <v>179</v>
      </c>
      <c r="D13" s="11" t="s">
        <v>106</v>
      </c>
      <c r="F13" s="96" t="s">
        <v>63</v>
      </c>
      <c r="G13" s="19"/>
      <c r="H13" s="96" t="s">
        <v>107</v>
      </c>
      <c r="I13" s="19"/>
      <c r="J13" s="402"/>
      <c r="K13" s="19"/>
      <c r="L13" s="44"/>
      <c r="M13" s="19"/>
      <c r="N13" s="44"/>
      <c r="O13" s="19"/>
      <c r="P13" s="44"/>
      <c r="Q13" s="19"/>
      <c r="R13" s="44"/>
      <c r="S13" s="19"/>
    </row>
    <row r="14" spans="1:19" s="10" customFormat="1" ht="51" customHeight="1" x14ac:dyDescent="0.6">
      <c r="A14" s="405"/>
      <c r="B14" s="30" t="s">
        <v>180</v>
      </c>
      <c r="D14" s="11" t="s">
        <v>106</v>
      </c>
      <c r="F14" s="96" t="s">
        <v>63</v>
      </c>
      <c r="G14" s="19"/>
      <c r="H14" s="96" t="s">
        <v>107</v>
      </c>
      <c r="I14" s="19"/>
      <c r="J14" s="402"/>
      <c r="K14" s="19"/>
      <c r="L14" s="44"/>
      <c r="M14" s="19"/>
      <c r="N14" s="44"/>
      <c r="O14" s="19"/>
      <c r="P14" s="44"/>
      <c r="Q14" s="19"/>
      <c r="R14" s="44"/>
      <c r="S14" s="19"/>
    </row>
    <row r="15" spans="1:19" s="10" customFormat="1" ht="51" customHeight="1" x14ac:dyDescent="0.6">
      <c r="A15" s="405"/>
      <c r="B15" s="30" t="s">
        <v>181</v>
      </c>
      <c r="D15" s="11" t="s">
        <v>106</v>
      </c>
      <c r="F15" s="96" t="s">
        <v>63</v>
      </c>
      <c r="G15" s="19"/>
      <c r="H15" s="96" t="s">
        <v>107</v>
      </c>
      <c r="I15" s="19"/>
      <c r="J15" s="402"/>
      <c r="K15" s="19"/>
      <c r="L15" s="44"/>
      <c r="M15" s="19"/>
      <c r="N15" s="44"/>
      <c r="O15" s="19"/>
      <c r="P15" s="44"/>
      <c r="Q15" s="19"/>
      <c r="R15" s="44"/>
      <c r="S15" s="19"/>
    </row>
    <row r="16" spans="1:19" s="10" customFormat="1" ht="51" customHeight="1" x14ac:dyDescent="0.5">
      <c r="A16" s="394" t="s">
        <v>182</v>
      </c>
      <c r="B16" s="31" t="s">
        <v>183</v>
      </c>
      <c r="D16" s="11" t="s">
        <v>106</v>
      </c>
      <c r="F16" s="96" t="s">
        <v>63</v>
      </c>
      <c r="G16" s="258"/>
      <c r="H16" s="96" t="s">
        <v>107</v>
      </c>
      <c r="I16" s="258"/>
      <c r="J16" s="402"/>
      <c r="K16" s="258"/>
      <c r="L16" s="44"/>
      <c r="M16" s="258"/>
      <c r="N16" s="44"/>
      <c r="O16" s="258"/>
      <c r="P16" s="44"/>
      <c r="Q16" s="258"/>
      <c r="R16" s="44"/>
      <c r="S16" s="258"/>
    </row>
    <row r="17" spans="1:19" s="10" customFormat="1" ht="51" customHeight="1" x14ac:dyDescent="0.5">
      <c r="A17" s="405"/>
      <c r="B17" s="31" t="s">
        <v>184</v>
      </c>
      <c r="D17" s="11" t="s">
        <v>106</v>
      </c>
      <c r="F17" s="96" t="s">
        <v>63</v>
      </c>
      <c r="G17" s="258"/>
      <c r="H17" s="96" t="s">
        <v>107</v>
      </c>
      <c r="I17" s="258"/>
      <c r="J17" s="402"/>
      <c r="K17" s="258"/>
      <c r="L17" s="44"/>
      <c r="M17" s="258"/>
      <c r="N17" s="44"/>
      <c r="O17" s="258"/>
      <c r="P17" s="44"/>
      <c r="Q17" s="258"/>
      <c r="R17" s="44"/>
      <c r="S17" s="258"/>
    </row>
    <row r="18" spans="1:19" s="10" customFormat="1" ht="51" customHeight="1" x14ac:dyDescent="0.5">
      <c r="A18" s="394" t="s">
        <v>185</v>
      </c>
      <c r="B18" s="30" t="s">
        <v>186</v>
      </c>
      <c r="D18" s="11" t="s">
        <v>106</v>
      </c>
      <c r="F18" s="96" t="s">
        <v>63</v>
      </c>
      <c r="G18" s="258"/>
      <c r="H18" s="96" t="s">
        <v>107</v>
      </c>
      <c r="I18" s="258"/>
      <c r="J18" s="402"/>
      <c r="K18" s="258"/>
      <c r="L18" s="44"/>
      <c r="M18" s="258"/>
      <c r="N18" s="44"/>
      <c r="O18" s="258"/>
      <c r="P18" s="44"/>
      <c r="Q18" s="258"/>
      <c r="R18" s="44"/>
      <c r="S18" s="258"/>
    </row>
    <row r="19" spans="1:19" s="10" customFormat="1" ht="51" customHeight="1" x14ac:dyDescent="0.5">
      <c r="A19" s="405"/>
      <c r="B19" s="30" t="s">
        <v>187</v>
      </c>
      <c r="D19" s="11" t="s">
        <v>106</v>
      </c>
      <c r="F19" s="96" t="s">
        <v>63</v>
      </c>
      <c r="G19" s="258"/>
      <c r="H19" s="96" t="s">
        <v>107</v>
      </c>
      <c r="I19" s="258"/>
      <c r="J19" s="402"/>
      <c r="K19" s="258"/>
      <c r="L19" s="44"/>
      <c r="M19" s="258"/>
      <c r="N19" s="44"/>
      <c r="O19" s="258"/>
      <c r="P19" s="44"/>
      <c r="Q19" s="258"/>
      <c r="R19" s="44"/>
      <c r="S19" s="258"/>
    </row>
    <row r="20" spans="1:19" s="10" customFormat="1" ht="51" customHeight="1" x14ac:dyDescent="0.5">
      <c r="A20" s="405"/>
      <c r="B20" s="30" t="s">
        <v>188</v>
      </c>
      <c r="D20" s="11" t="s">
        <v>106</v>
      </c>
      <c r="F20" s="96" t="s">
        <v>63</v>
      </c>
      <c r="G20" s="258"/>
      <c r="H20" s="96" t="s">
        <v>107</v>
      </c>
      <c r="I20" s="258"/>
      <c r="J20" s="402"/>
      <c r="K20" s="258"/>
      <c r="L20" s="44"/>
      <c r="M20" s="258"/>
      <c r="N20" s="44"/>
      <c r="O20" s="258"/>
      <c r="P20" s="44"/>
      <c r="Q20" s="258"/>
      <c r="R20" s="44"/>
      <c r="S20" s="258"/>
    </row>
    <row r="21" spans="1:19" s="10" customFormat="1" ht="51" customHeight="1" x14ac:dyDescent="0.5">
      <c r="A21" s="405"/>
      <c r="B21" s="30" t="s">
        <v>189</v>
      </c>
      <c r="D21" s="11" t="s">
        <v>106</v>
      </c>
      <c r="F21" s="96" t="s">
        <v>63</v>
      </c>
      <c r="G21" s="258"/>
      <c r="H21" s="96" t="s">
        <v>107</v>
      </c>
      <c r="I21" s="258"/>
      <c r="J21" s="402"/>
      <c r="K21" s="258"/>
      <c r="L21" s="44"/>
      <c r="M21" s="258"/>
      <c r="N21" s="44"/>
      <c r="O21" s="258"/>
      <c r="P21" s="44"/>
      <c r="Q21" s="258"/>
      <c r="R21" s="44"/>
      <c r="S21" s="258"/>
    </row>
    <row r="22" spans="1:19" s="10" customFormat="1" ht="51" customHeight="1" x14ac:dyDescent="0.5">
      <c r="A22" s="394" t="s">
        <v>190</v>
      </c>
      <c r="B22" s="30" t="s">
        <v>191</v>
      </c>
      <c r="D22" s="11" t="s">
        <v>106</v>
      </c>
      <c r="F22" s="96" t="s">
        <v>63</v>
      </c>
      <c r="G22" s="258"/>
      <c r="H22" s="96" t="s">
        <v>107</v>
      </c>
      <c r="I22" s="258"/>
      <c r="J22" s="402"/>
      <c r="K22" s="258"/>
      <c r="L22" s="44"/>
      <c r="M22" s="258"/>
      <c r="N22" s="44"/>
      <c r="O22" s="258"/>
      <c r="P22" s="44"/>
      <c r="Q22" s="258"/>
      <c r="R22" s="44"/>
      <c r="S22" s="258"/>
    </row>
    <row r="23" spans="1:19" s="10" customFormat="1" ht="51" customHeight="1" x14ac:dyDescent="0.5">
      <c r="A23" s="405"/>
      <c r="B23" s="30" t="s">
        <v>192</v>
      </c>
      <c r="D23" s="11" t="s">
        <v>106</v>
      </c>
      <c r="F23" s="96" t="s">
        <v>63</v>
      </c>
      <c r="G23" s="258"/>
      <c r="H23" s="96" t="s">
        <v>107</v>
      </c>
      <c r="I23" s="258"/>
      <c r="J23" s="402"/>
      <c r="K23" s="258"/>
      <c r="L23" s="44"/>
      <c r="M23" s="258"/>
      <c r="N23" s="44"/>
      <c r="O23" s="258"/>
      <c r="P23" s="44"/>
      <c r="Q23" s="258"/>
      <c r="R23" s="44"/>
      <c r="S23" s="258"/>
    </row>
    <row r="24" spans="1:19" s="10" customFormat="1" ht="51" customHeight="1" x14ac:dyDescent="0.5">
      <c r="A24" s="308" t="s">
        <v>193</v>
      </c>
      <c r="B24" s="30" t="s">
        <v>194</v>
      </c>
      <c r="D24" s="11" t="s">
        <v>106</v>
      </c>
      <c r="F24" s="96" t="s">
        <v>63</v>
      </c>
      <c r="G24" s="258"/>
      <c r="H24" s="96" t="s">
        <v>107</v>
      </c>
      <c r="I24" s="258"/>
      <c r="J24" s="403"/>
      <c r="K24" s="258"/>
      <c r="L24" s="44"/>
      <c r="M24" s="258"/>
      <c r="N24" s="44"/>
      <c r="O24" s="258"/>
      <c r="P24" s="44"/>
      <c r="Q24" s="258"/>
      <c r="R24" s="44"/>
      <c r="S24" s="258"/>
    </row>
    <row r="25" spans="1:19" s="257" customFormat="1" x14ac:dyDescent="0.5">
      <c r="A25" s="256"/>
      <c r="B25" s="272"/>
    </row>
  </sheetData>
  <mergeCells count="5">
    <mergeCell ref="A10:A15"/>
    <mergeCell ref="A16:A17"/>
    <mergeCell ref="A18:A21"/>
    <mergeCell ref="A22:A23"/>
    <mergeCell ref="J9:J24"/>
  </mergeCells>
  <pageMargins left="0.7" right="0.7" top="0.75" bottom="0.75" header="0.3" footer="0.3"/>
  <pageSetup paperSize="8" orientation="landscape"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9FB5E1-377A-0E42-908B-D02E3C9B4F9B}">
  <sheetPr codeName="Sheet9">
    <tabColor rgb="FF92D050"/>
  </sheetPr>
  <dimension ref="A1:KL9"/>
  <sheetViews>
    <sheetView zoomScale="80" zoomScaleNormal="80" zoomScalePageLayoutView="60" workbookViewId="0"/>
  </sheetViews>
  <sheetFormatPr defaultColWidth="10.5" defaultRowHeight="15" x14ac:dyDescent="0.5"/>
  <cols>
    <col min="1" max="1" width="18.34765625" style="255" customWidth="1"/>
    <col min="2" max="2" width="37.5" style="255" customWidth="1"/>
    <col min="3" max="3" width="3" style="255" customWidth="1"/>
    <col min="4" max="4" width="39" style="255" customWidth="1"/>
    <col min="5" max="5" width="3" style="255" customWidth="1"/>
    <col min="6" max="6" width="28.5" style="255" customWidth="1"/>
    <col min="7" max="7" width="3" style="255" customWidth="1"/>
    <col min="8" max="8" width="28.5" style="255" customWidth="1"/>
    <col min="9" max="9" width="3"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298" ht="26.7" x14ac:dyDescent="1.1000000000000001">
      <c r="A1" s="254" t="s">
        <v>195</v>
      </c>
    </row>
    <row r="3" spans="1:298" s="35" customFormat="1" ht="82.8" x14ac:dyDescent="0.6">
      <c r="A3" s="36" t="s">
        <v>196</v>
      </c>
      <c r="B3" s="37" t="s">
        <v>197</v>
      </c>
      <c r="C3" s="38"/>
      <c r="D3" s="11" t="s">
        <v>1437</v>
      </c>
      <c r="E3" s="38"/>
      <c r="F3" s="39"/>
      <c r="G3" s="38"/>
      <c r="H3" s="39"/>
      <c r="I3" s="38"/>
      <c r="J3" s="7"/>
      <c r="L3" s="363"/>
      <c r="N3" s="41"/>
      <c r="P3" s="41"/>
      <c r="R3" s="41"/>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c r="IY3" s="34"/>
      <c r="IZ3" s="34"/>
      <c r="JA3" s="34"/>
      <c r="JB3" s="34"/>
      <c r="JC3" s="34"/>
      <c r="JD3" s="34"/>
      <c r="JE3" s="34"/>
      <c r="JF3" s="34"/>
      <c r="JG3" s="34"/>
      <c r="JH3" s="34"/>
      <c r="JI3" s="34"/>
      <c r="JJ3" s="34"/>
      <c r="JK3" s="34"/>
      <c r="JL3" s="34"/>
      <c r="JM3" s="34"/>
      <c r="JN3" s="34"/>
      <c r="JO3" s="34"/>
      <c r="JP3" s="34"/>
      <c r="JQ3" s="34"/>
      <c r="JR3" s="34"/>
      <c r="JS3" s="34"/>
      <c r="JT3" s="34"/>
      <c r="JU3" s="34"/>
      <c r="JV3" s="34"/>
      <c r="JW3" s="34"/>
      <c r="JX3" s="34"/>
      <c r="JY3" s="34"/>
      <c r="JZ3" s="34"/>
      <c r="KA3" s="34"/>
      <c r="KB3" s="34"/>
      <c r="KC3" s="34"/>
      <c r="KD3" s="34"/>
      <c r="KE3" s="34"/>
      <c r="KF3" s="34"/>
      <c r="KG3" s="34"/>
      <c r="KH3" s="34"/>
      <c r="KI3" s="34"/>
      <c r="KJ3" s="34"/>
      <c r="KK3" s="34"/>
      <c r="KL3" s="34"/>
    </row>
    <row r="4" spans="1:298" s="4" customFormat="1" ht="17.100000000000001" x14ac:dyDescent="0.6">
      <c r="B4" s="2"/>
      <c r="C4" s="1"/>
      <c r="D4" s="2"/>
      <c r="E4" s="1"/>
      <c r="F4" s="2"/>
      <c r="G4" s="1"/>
      <c r="H4" s="2"/>
      <c r="I4" s="1"/>
      <c r="J4" s="3"/>
      <c r="L4" s="3"/>
      <c r="N4" s="3"/>
      <c r="P4" s="3"/>
      <c r="R4" s="3"/>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row>
    <row r="5" spans="1:298" s="4" customFormat="1" ht="68.400000000000006" x14ac:dyDescent="0.6">
      <c r="A5" s="1"/>
      <c r="B5" s="2" t="s">
        <v>94</v>
      </c>
      <c r="C5" s="1"/>
      <c r="D5" s="90" t="s">
        <v>95</v>
      </c>
      <c r="E5" s="50"/>
      <c r="F5" s="90" t="s">
        <v>96</v>
      </c>
      <c r="G5" s="50"/>
      <c r="H5" s="90" t="s">
        <v>97</v>
      </c>
      <c r="I5" s="58"/>
      <c r="J5" s="51" t="s">
        <v>98</v>
      </c>
      <c r="K5" s="32"/>
      <c r="L5" s="33" t="s">
        <v>99</v>
      </c>
      <c r="M5" s="32"/>
      <c r="N5" s="33" t="s">
        <v>100</v>
      </c>
      <c r="O5" s="32"/>
      <c r="P5" s="33" t="s">
        <v>101</v>
      </c>
      <c r="Q5" s="32"/>
      <c r="R5" s="33" t="s">
        <v>102</v>
      </c>
      <c r="S5" s="32"/>
    </row>
    <row r="6" spans="1:298" s="4" customFormat="1" ht="17.100000000000001" x14ac:dyDescent="0.6">
      <c r="B6" s="2"/>
      <c r="C6" s="1"/>
      <c r="D6" s="2"/>
      <c r="E6" s="1"/>
      <c r="F6" s="2"/>
      <c r="G6" s="1"/>
      <c r="H6" s="2"/>
      <c r="I6" s="1"/>
      <c r="J6" s="3"/>
      <c r="L6" s="3"/>
      <c r="N6" s="3"/>
      <c r="P6" s="3"/>
      <c r="R6" s="3"/>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row>
    <row r="7" spans="1:298" s="253" customFormat="1" ht="115" customHeight="1" x14ac:dyDescent="0.6">
      <c r="A7" s="14"/>
      <c r="B7" s="268" t="s">
        <v>198</v>
      </c>
      <c r="C7" s="8"/>
      <c r="D7" s="9" t="s">
        <v>543</v>
      </c>
      <c r="E7" s="8"/>
      <c r="F7" s="338" t="s">
        <v>557</v>
      </c>
      <c r="G7" s="20"/>
      <c r="H7" s="338" t="s">
        <v>1448</v>
      </c>
      <c r="I7" s="20"/>
      <c r="J7" s="412"/>
      <c r="K7" s="21"/>
      <c r="L7" s="41"/>
      <c r="M7" s="21"/>
      <c r="N7" s="41"/>
      <c r="O7" s="21"/>
      <c r="P7" s="41"/>
      <c r="Q7" s="21"/>
      <c r="R7" s="41"/>
      <c r="S7" s="21"/>
      <c r="T7" s="311"/>
      <c r="U7" s="311"/>
      <c r="V7" s="311"/>
      <c r="W7" s="311"/>
      <c r="X7" s="311"/>
      <c r="Y7" s="311"/>
      <c r="Z7" s="311"/>
      <c r="AA7" s="311"/>
      <c r="AB7" s="311"/>
      <c r="AC7" s="311"/>
      <c r="AD7" s="311"/>
      <c r="AE7" s="311"/>
      <c r="AF7" s="311"/>
      <c r="AG7" s="311"/>
      <c r="AH7" s="311"/>
      <c r="AI7" s="311"/>
      <c r="AJ7" s="311"/>
      <c r="AK7" s="311"/>
      <c r="AL7" s="311"/>
      <c r="AM7" s="311"/>
      <c r="AN7" s="311"/>
      <c r="AO7" s="311"/>
      <c r="AP7" s="311"/>
      <c r="AQ7" s="311"/>
      <c r="AR7" s="311"/>
      <c r="AS7" s="311"/>
      <c r="AT7" s="311"/>
      <c r="AU7" s="311"/>
      <c r="AV7" s="311"/>
      <c r="AW7" s="311"/>
      <c r="AX7" s="311"/>
      <c r="AY7" s="311"/>
      <c r="AZ7" s="311"/>
      <c r="BA7" s="311"/>
      <c r="BB7" s="311"/>
      <c r="BC7" s="311"/>
      <c r="BD7" s="311"/>
      <c r="BE7" s="311"/>
      <c r="BF7" s="311"/>
      <c r="BG7" s="311"/>
      <c r="BH7" s="311"/>
      <c r="BI7" s="311"/>
      <c r="BJ7" s="311"/>
      <c r="BK7" s="311"/>
      <c r="BL7" s="311"/>
      <c r="BM7" s="311"/>
      <c r="BN7" s="311"/>
      <c r="BO7" s="311"/>
      <c r="BP7" s="311"/>
      <c r="BQ7" s="311"/>
      <c r="BR7" s="311"/>
      <c r="BS7" s="311"/>
      <c r="BT7" s="311"/>
      <c r="BU7" s="311"/>
      <c r="BV7" s="311"/>
      <c r="BW7" s="311"/>
      <c r="BX7" s="311"/>
      <c r="BY7" s="311"/>
      <c r="BZ7" s="311"/>
      <c r="CA7" s="311"/>
      <c r="CB7" s="311"/>
      <c r="CC7" s="311"/>
      <c r="CD7" s="311"/>
      <c r="CE7" s="311"/>
      <c r="CF7" s="311"/>
      <c r="CG7" s="311"/>
      <c r="CH7" s="311"/>
      <c r="CI7" s="311"/>
      <c r="CJ7" s="311"/>
      <c r="CK7" s="311"/>
      <c r="CL7" s="311"/>
      <c r="CM7" s="311"/>
      <c r="CN7" s="311"/>
      <c r="CO7" s="311"/>
      <c r="CP7" s="311"/>
      <c r="CQ7" s="311"/>
      <c r="CR7" s="311"/>
      <c r="CS7" s="311"/>
      <c r="CT7" s="311"/>
      <c r="CU7" s="311"/>
      <c r="CV7" s="311"/>
      <c r="CW7" s="311"/>
      <c r="CX7" s="311"/>
      <c r="CY7" s="311"/>
      <c r="CZ7" s="311"/>
      <c r="DA7" s="311"/>
      <c r="DB7" s="311"/>
      <c r="DC7" s="311"/>
      <c r="DD7" s="311"/>
      <c r="DE7" s="311"/>
      <c r="DF7" s="311"/>
      <c r="DG7" s="311"/>
      <c r="DH7" s="311"/>
      <c r="DI7" s="311"/>
      <c r="DJ7" s="311"/>
      <c r="DK7" s="311"/>
      <c r="DL7" s="311"/>
      <c r="DM7" s="311"/>
      <c r="DN7" s="311"/>
      <c r="DO7" s="311"/>
      <c r="DP7" s="311"/>
      <c r="DQ7" s="311"/>
      <c r="DR7" s="311"/>
      <c r="DS7" s="311"/>
      <c r="DT7" s="311"/>
      <c r="DU7" s="311"/>
      <c r="DV7" s="311"/>
      <c r="DW7" s="311"/>
      <c r="DX7" s="311"/>
      <c r="DY7" s="311"/>
      <c r="DZ7" s="311"/>
      <c r="EA7" s="311"/>
      <c r="EB7" s="311"/>
      <c r="EC7" s="311"/>
      <c r="ED7" s="311"/>
      <c r="EE7" s="311"/>
      <c r="EF7" s="311"/>
      <c r="EG7" s="311"/>
      <c r="EH7" s="311"/>
      <c r="EI7" s="311"/>
      <c r="EJ7" s="311"/>
      <c r="EK7" s="311"/>
      <c r="EL7" s="311"/>
      <c r="EM7" s="311"/>
      <c r="EN7" s="311"/>
      <c r="EO7" s="311"/>
      <c r="EP7" s="311"/>
      <c r="EQ7" s="311"/>
      <c r="ER7" s="311"/>
      <c r="ES7" s="311"/>
      <c r="ET7" s="311"/>
      <c r="EU7" s="311"/>
      <c r="EV7" s="311"/>
      <c r="EW7" s="311"/>
      <c r="EX7" s="311"/>
      <c r="EY7" s="311"/>
      <c r="EZ7" s="311"/>
      <c r="FA7" s="311"/>
      <c r="FB7" s="311"/>
      <c r="FC7" s="311"/>
      <c r="FD7" s="311"/>
      <c r="FE7" s="311"/>
      <c r="FF7" s="311"/>
      <c r="FG7" s="311"/>
      <c r="FH7" s="311"/>
      <c r="FI7" s="311"/>
      <c r="FJ7" s="311"/>
      <c r="FK7" s="311"/>
      <c r="FL7" s="311"/>
      <c r="FM7" s="311"/>
      <c r="FN7" s="311"/>
      <c r="FO7" s="311"/>
      <c r="FP7" s="311"/>
      <c r="FQ7" s="311"/>
      <c r="FR7" s="311"/>
      <c r="FS7" s="311"/>
      <c r="FT7" s="311"/>
      <c r="FU7" s="311"/>
      <c r="FV7" s="311"/>
      <c r="FW7" s="311"/>
      <c r="FX7" s="311"/>
      <c r="FY7" s="311"/>
      <c r="FZ7" s="311"/>
      <c r="GA7" s="311"/>
      <c r="GB7" s="311"/>
      <c r="GC7" s="311"/>
      <c r="GD7" s="311"/>
      <c r="GE7" s="311"/>
      <c r="GF7" s="311"/>
      <c r="GG7" s="311"/>
      <c r="GH7" s="311"/>
      <c r="GI7" s="311"/>
      <c r="GJ7" s="311"/>
      <c r="GK7" s="311"/>
      <c r="GL7" s="311"/>
      <c r="GM7" s="311"/>
      <c r="GN7" s="311"/>
      <c r="GO7" s="311"/>
      <c r="GP7" s="311"/>
      <c r="GQ7" s="311"/>
      <c r="GR7" s="311"/>
      <c r="GS7" s="311"/>
      <c r="GT7" s="311"/>
      <c r="GU7" s="311"/>
      <c r="GV7" s="311"/>
      <c r="GW7" s="311"/>
      <c r="GX7" s="311"/>
      <c r="GY7" s="311"/>
      <c r="GZ7" s="311"/>
      <c r="HA7" s="311"/>
      <c r="HB7" s="311"/>
      <c r="HC7" s="311"/>
      <c r="HD7" s="311"/>
      <c r="HE7" s="311"/>
      <c r="HF7" s="311"/>
      <c r="HG7" s="311"/>
      <c r="HH7" s="311"/>
      <c r="HI7" s="311"/>
      <c r="HJ7" s="311"/>
      <c r="HK7" s="311"/>
      <c r="HL7" s="311"/>
      <c r="HM7" s="311"/>
      <c r="HN7" s="311"/>
      <c r="HO7" s="311"/>
      <c r="HP7" s="311"/>
      <c r="HQ7" s="311"/>
      <c r="HR7" s="311"/>
      <c r="HS7" s="311"/>
      <c r="HT7" s="311"/>
      <c r="HU7" s="311"/>
      <c r="HV7" s="311"/>
      <c r="HW7" s="311"/>
      <c r="HX7" s="311"/>
      <c r="HY7" s="311"/>
      <c r="HZ7" s="311"/>
      <c r="IA7" s="311"/>
      <c r="IB7" s="311"/>
      <c r="IC7" s="311"/>
      <c r="ID7" s="311"/>
      <c r="IE7" s="311"/>
      <c r="IF7" s="311"/>
      <c r="IG7" s="311"/>
      <c r="IH7" s="311"/>
      <c r="II7" s="311"/>
      <c r="IJ7" s="311"/>
      <c r="IK7" s="311"/>
      <c r="IL7" s="311"/>
      <c r="IM7" s="311"/>
      <c r="IN7" s="311"/>
      <c r="IO7" s="311"/>
      <c r="IP7" s="311"/>
      <c r="IQ7" s="311"/>
      <c r="IR7" s="311"/>
      <c r="IS7" s="311"/>
      <c r="IT7" s="311"/>
      <c r="IU7" s="311"/>
      <c r="IV7" s="311"/>
      <c r="IW7" s="311"/>
      <c r="IX7" s="311"/>
      <c r="IY7" s="311"/>
      <c r="IZ7" s="311"/>
      <c r="JA7" s="311"/>
      <c r="JB7" s="311"/>
      <c r="JC7" s="311"/>
      <c r="JD7" s="311"/>
      <c r="JE7" s="311"/>
      <c r="JF7" s="311"/>
      <c r="JG7" s="311"/>
      <c r="JH7" s="311"/>
      <c r="JI7" s="311"/>
      <c r="JJ7" s="311"/>
      <c r="JK7" s="311"/>
      <c r="JL7" s="311"/>
      <c r="JM7" s="311"/>
      <c r="JN7" s="311"/>
      <c r="JO7" s="311"/>
      <c r="JP7" s="311"/>
      <c r="JQ7" s="311"/>
      <c r="JR7" s="311"/>
      <c r="JS7" s="311"/>
      <c r="JT7" s="311"/>
      <c r="JU7" s="311"/>
      <c r="JV7" s="311"/>
      <c r="JW7" s="311"/>
      <c r="JX7" s="311"/>
      <c r="JY7" s="311"/>
      <c r="JZ7" s="311"/>
      <c r="KA7" s="311"/>
      <c r="KB7" s="311"/>
      <c r="KC7" s="311"/>
      <c r="KD7" s="311"/>
      <c r="KE7" s="311"/>
      <c r="KF7" s="311"/>
      <c r="KG7" s="311"/>
      <c r="KH7" s="311"/>
      <c r="KI7" s="311"/>
      <c r="KJ7" s="311"/>
      <c r="KK7" s="311"/>
      <c r="KL7" s="311"/>
    </row>
    <row r="8" spans="1:298" s="253" customFormat="1" ht="115" customHeight="1" x14ac:dyDescent="0.6">
      <c r="A8" s="15"/>
      <c r="B8" s="269" t="s">
        <v>199</v>
      </c>
      <c r="C8" s="10"/>
      <c r="D8" s="11" t="s">
        <v>106</v>
      </c>
      <c r="E8" s="10"/>
      <c r="F8" s="96" t="s">
        <v>63</v>
      </c>
      <c r="G8" s="22"/>
      <c r="H8" s="96" t="s">
        <v>107</v>
      </c>
      <c r="I8" s="22"/>
      <c r="J8" s="413"/>
      <c r="K8" s="4"/>
      <c r="L8" s="41"/>
      <c r="M8" s="4"/>
      <c r="N8" s="41"/>
      <c r="O8" s="4"/>
      <c r="P8" s="41"/>
      <c r="Q8" s="4"/>
      <c r="R8" s="41"/>
      <c r="S8" s="4"/>
      <c r="T8" s="311"/>
      <c r="U8" s="311"/>
      <c r="V8" s="311"/>
      <c r="W8" s="311"/>
      <c r="X8" s="311"/>
      <c r="Y8" s="311"/>
      <c r="Z8" s="311"/>
      <c r="AA8" s="311"/>
      <c r="AB8" s="311"/>
      <c r="AC8" s="311"/>
      <c r="AD8" s="311"/>
      <c r="AE8" s="311"/>
      <c r="AF8" s="311"/>
      <c r="AG8" s="311"/>
      <c r="AH8" s="311"/>
      <c r="AI8" s="311"/>
      <c r="AJ8" s="311"/>
      <c r="AK8" s="311"/>
      <c r="AL8" s="311"/>
      <c r="AM8" s="311"/>
      <c r="AN8" s="311"/>
      <c r="AO8" s="311"/>
      <c r="AP8" s="311"/>
      <c r="AQ8" s="311"/>
      <c r="AR8" s="311"/>
      <c r="AS8" s="311"/>
      <c r="AT8" s="311"/>
      <c r="AU8" s="311"/>
      <c r="AV8" s="311"/>
      <c r="AW8" s="311"/>
      <c r="AX8" s="311"/>
      <c r="AY8" s="311"/>
      <c r="AZ8" s="311"/>
      <c r="BA8" s="311"/>
      <c r="BB8" s="311"/>
      <c r="BC8" s="311"/>
      <c r="BD8" s="311"/>
      <c r="BE8" s="311"/>
      <c r="BF8" s="311"/>
      <c r="BG8" s="311"/>
      <c r="BH8" s="311"/>
      <c r="BI8" s="311"/>
      <c r="BJ8" s="311"/>
      <c r="BK8" s="311"/>
      <c r="BL8" s="311"/>
      <c r="BM8" s="311"/>
      <c r="BN8" s="311"/>
      <c r="BO8" s="311"/>
      <c r="BP8" s="311"/>
      <c r="BQ8" s="311"/>
      <c r="BR8" s="311"/>
      <c r="BS8" s="311"/>
      <c r="BT8" s="311"/>
      <c r="BU8" s="311"/>
      <c r="BV8" s="311"/>
      <c r="BW8" s="311"/>
      <c r="BX8" s="311"/>
      <c r="BY8" s="311"/>
      <c r="BZ8" s="311"/>
      <c r="CA8" s="311"/>
      <c r="CB8" s="311"/>
      <c r="CC8" s="311"/>
      <c r="CD8" s="311"/>
      <c r="CE8" s="311"/>
      <c r="CF8" s="311"/>
      <c r="CG8" s="311"/>
      <c r="CH8" s="311"/>
      <c r="CI8" s="311"/>
      <c r="CJ8" s="311"/>
      <c r="CK8" s="311"/>
      <c r="CL8" s="311"/>
      <c r="CM8" s="311"/>
      <c r="CN8" s="311"/>
      <c r="CO8" s="311"/>
      <c r="CP8" s="311"/>
      <c r="CQ8" s="311"/>
      <c r="CR8" s="311"/>
      <c r="CS8" s="311"/>
      <c r="CT8" s="311"/>
      <c r="CU8" s="311"/>
      <c r="CV8" s="311"/>
      <c r="CW8" s="311"/>
      <c r="CX8" s="311"/>
      <c r="CY8" s="311"/>
      <c r="CZ8" s="311"/>
      <c r="DA8" s="311"/>
      <c r="DB8" s="311"/>
      <c r="DC8" s="311"/>
      <c r="DD8" s="311"/>
      <c r="DE8" s="311"/>
      <c r="DF8" s="311"/>
      <c r="DG8" s="311"/>
      <c r="DH8" s="311"/>
      <c r="DI8" s="311"/>
      <c r="DJ8" s="311"/>
      <c r="DK8" s="311"/>
      <c r="DL8" s="311"/>
      <c r="DM8" s="311"/>
      <c r="DN8" s="311"/>
      <c r="DO8" s="311"/>
      <c r="DP8" s="311"/>
      <c r="DQ8" s="311"/>
      <c r="DR8" s="311"/>
      <c r="DS8" s="311"/>
      <c r="DT8" s="311"/>
      <c r="DU8" s="311"/>
      <c r="DV8" s="311"/>
      <c r="DW8" s="311"/>
      <c r="DX8" s="311"/>
      <c r="DY8" s="311"/>
      <c r="DZ8" s="311"/>
      <c r="EA8" s="311"/>
      <c r="EB8" s="311"/>
      <c r="EC8" s="311"/>
      <c r="ED8" s="311"/>
      <c r="EE8" s="311"/>
      <c r="EF8" s="311"/>
      <c r="EG8" s="311"/>
      <c r="EH8" s="311"/>
      <c r="EI8" s="311"/>
      <c r="EJ8" s="311"/>
      <c r="EK8" s="311"/>
      <c r="EL8" s="311"/>
      <c r="EM8" s="311"/>
      <c r="EN8" s="311"/>
      <c r="EO8" s="311"/>
      <c r="EP8" s="311"/>
      <c r="EQ8" s="311"/>
      <c r="ER8" s="311"/>
      <c r="ES8" s="311"/>
      <c r="ET8" s="311"/>
      <c r="EU8" s="311"/>
      <c r="EV8" s="311"/>
      <c r="EW8" s="311"/>
      <c r="EX8" s="311"/>
      <c r="EY8" s="311"/>
      <c r="EZ8" s="311"/>
      <c r="FA8" s="311"/>
      <c r="FB8" s="311"/>
      <c r="FC8" s="311"/>
      <c r="FD8" s="311"/>
      <c r="FE8" s="311"/>
      <c r="FF8" s="311"/>
      <c r="FG8" s="311"/>
      <c r="FH8" s="311"/>
      <c r="FI8" s="311"/>
      <c r="FJ8" s="311"/>
      <c r="FK8" s="311"/>
      <c r="FL8" s="311"/>
      <c r="FM8" s="311"/>
      <c r="FN8" s="311"/>
      <c r="FO8" s="311"/>
      <c r="FP8" s="311"/>
      <c r="FQ8" s="311"/>
      <c r="FR8" s="311"/>
      <c r="FS8" s="311"/>
      <c r="FT8" s="311"/>
      <c r="FU8" s="311"/>
      <c r="FV8" s="311"/>
      <c r="FW8" s="311"/>
      <c r="FX8" s="311"/>
      <c r="FY8" s="311"/>
      <c r="FZ8" s="311"/>
      <c r="GA8" s="311"/>
      <c r="GB8" s="311"/>
      <c r="GC8" s="311"/>
      <c r="GD8" s="311"/>
      <c r="GE8" s="311"/>
      <c r="GF8" s="311"/>
      <c r="GG8" s="311"/>
      <c r="GH8" s="311"/>
      <c r="GI8" s="311"/>
      <c r="GJ8" s="311"/>
      <c r="GK8" s="311"/>
      <c r="GL8" s="311"/>
      <c r="GM8" s="311"/>
      <c r="GN8" s="311"/>
      <c r="GO8" s="311"/>
      <c r="GP8" s="311"/>
      <c r="GQ8" s="311"/>
      <c r="GR8" s="311"/>
      <c r="GS8" s="311"/>
      <c r="GT8" s="311"/>
      <c r="GU8" s="311"/>
      <c r="GV8" s="311"/>
      <c r="GW8" s="311"/>
      <c r="GX8" s="311"/>
      <c r="GY8" s="311"/>
      <c r="GZ8" s="311"/>
      <c r="HA8" s="311"/>
      <c r="HB8" s="311"/>
      <c r="HC8" s="311"/>
      <c r="HD8" s="311"/>
      <c r="HE8" s="311"/>
      <c r="HF8" s="311"/>
      <c r="HG8" s="311"/>
      <c r="HH8" s="311"/>
      <c r="HI8" s="311"/>
      <c r="HJ8" s="311"/>
      <c r="HK8" s="311"/>
      <c r="HL8" s="311"/>
      <c r="HM8" s="311"/>
      <c r="HN8" s="311"/>
      <c r="HO8" s="311"/>
      <c r="HP8" s="311"/>
      <c r="HQ8" s="311"/>
      <c r="HR8" s="311"/>
      <c r="HS8" s="311"/>
      <c r="HT8" s="311"/>
      <c r="HU8" s="311"/>
      <c r="HV8" s="311"/>
      <c r="HW8" s="311"/>
      <c r="HX8" s="311"/>
      <c r="HY8" s="311"/>
      <c r="HZ8" s="311"/>
      <c r="IA8" s="311"/>
      <c r="IB8" s="311"/>
      <c r="IC8" s="311"/>
      <c r="ID8" s="311"/>
      <c r="IE8" s="311"/>
      <c r="IF8" s="311"/>
      <c r="IG8" s="311"/>
      <c r="IH8" s="311"/>
      <c r="II8" s="311"/>
      <c r="IJ8" s="311"/>
      <c r="IK8" s="311"/>
      <c r="IL8" s="311"/>
      <c r="IM8" s="311"/>
      <c r="IN8" s="311"/>
      <c r="IO8" s="311"/>
      <c r="IP8" s="311"/>
      <c r="IQ8" s="311"/>
      <c r="IR8" s="311"/>
      <c r="IS8" s="311"/>
      <c r="IT8" s="311"/>
      <c r="IU8" s="311"/>
      <c r="IV8" s="311"/>
      <c r="IW8" s="311"/>
      <c r="IX8" s="311"/>
      <c r="IY8" s="311"/>
      <c r="IZ8" s="311"/>
      <c r="JA8" s="311"/>
      <c r="JB8" s="311"/>
      <c r="JC8" s="311"/>
      <c r="JD8" s="311"/>
      <c r="JE8" s="311"/>
      <c r="JF8" s="311"/>
      <c r="JG8" s="311"/>
      <c r="JH8" s="311"/>
      <c r="JI8" s="311"/>
      <c r="JJ8" s="311"/>
      <c r="JK8" s="311"/>
      <c r="JL8" s="311"/>
      <c r="JM8" s="311"/>
      <c r="JN8" s="311"/>
      <c r="JO8" s="311"/>
      <c r="JP8" s="311"/>
      <c r="JQ8" s="311"/>
      <c r="JR8" s="311"/>
      <c r="JS8" s="311"/>
      <c r="JT8" s="311"/>
      <c r="JU8" s="311"/>
      <c r="JV8" s="311"/>
      <c r="JW8" s="311"/>
      <c r="JX8" s="311"/>
      <c r="JY8" s="311"/>
      <c r="JZ8" s="311"/>
      <c r="KA8" s="311"/>
      <c r="KB8" s="311"/>
      <c r="KC8" s="311"/>
      <c r="KD8" s="311"/>
      <c r="KE8" s="311"/>
      <c r="KF8" s="311"/>
      <c r="KG8" s="311"/>
      <c r="KH8" s="311"/>
      <c r="KI8" s="311"/>
      <c r="KJ8" s="311"/>
      <c r="KK8" s="311"/>
      <c r="KL8" s="311"/>
    </row>
    <row r="9" spans="1:298" s="253" customFormat="1" ht="115" customHeight="1" x14ac:dyDescent="0.6">
      <c r="A9" s="16"/>
      <c r="B9" s="270" t="s">
        <v>200</v>
      </c>
      <c r="C9" s="12"/>
      <c r="D9" s="13" t="s">
        <v>106</v>
      </c>
      <c r="E9" s="12"/>
      <c r="F9" s="96" t="s">
        <v>63</v>
      </c>
      <c r="G9" s="22"/>
      <c r="H9" s="96" t="s">
        <v>107</v>
      </c>
      <c r="I9" s="22"/>
      <c r="J9" s="414"/>
      <c r="K9" s="35"/>
      <c r="L9" s="41"/>
      <c r="M9" s="35"/>
      <c r="N9" s="41"/>
      <c r="O9" s="35"/>
      <c r="P9" s="41"/>
      <c r="Q9" s="35"/>
      <c r="R9" s="41"/>
      <c r="S9" s="35"/>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1"/>
      <c r="CJ9" s="311"/>
      <c r="CK9" s="311"/>
      <c r="CL9" s="311"/>
      <c r="CM9" s="311"/>
      <c r="CN9" s="311"/>
      <c r="CO9" s="311"/>
      <c r="CP9" s="311"/>
      <c r="CQ9" s="311"/>
      <c r="CR9" s="311"/>
      <c r="CS9" s="311"/>
      <c r="CT9" s="311"/>
      <c r="CU9" s="311"/>
      <c r="CV9" s="311"/>
      <c r="CW9" s="311"/>
      <c r="CX9" s="311"/>
      <c r="CY9" s="311"/>
      <c r="CZ9" s="311"/>
      <c r="DA9" s="311"/>
      <c r="DB9" s="311"/>
      <c r="DC9" s="311"/>
      <c r="DD9" s="311"/>
      <c r="DE9" s="311"/>
      <c r="DF9" s="311"/>
      <c r="DG9" s="311"/>
      <c r="DH9" s="311"/>
      <c r="DI9" s="311"/>
      <c r="DJ9" s="311"/>
      <c r="DK9" s="311"/>
      <c r="DL9" s="311"/>
      <c r="DM9" s="311"/>
      <c r="DN9" s="311"/>
      <c r="DO9" s="311"/>
      <c r="DP9" s="311"/>
      <c r="DQ9" s="311"/>
      <c r="DR9" s="311"/>
      <c r="DS9" s="311"/>
      <c r="DT9" s="311"/>
      <c r="DU9" s="311"/>
      <c r="DV9" s="311"/>
      <c r="DW9" s="311"/>
      <c r="DX9" s="311"/>
      <c r="DY9" s="311"/>
      <c r="DZ9" s="311"/>
      <c r="EA9" s="311"/>
      <c r="EB9" s="311"/>
      <c r="EC9" s="311"/>
      <c r="ED9" s="311"/>
      <c r="EE9" s="311"/>
      <c r="EF9" s="311"/>
      <c r="EG9" s="311"/>
      <c r="EH9" s="311"/>
      <c r="EI9" s="311"/>
      <c r="EJ9" s="311"/>
      <c r="EK9" s="311"/>
      <c r="EL9" s="311"/>
      <c r="EM9" s="311"/>
      <c r="EN9" s="311"/>
      <c r="EO9" s="311"/>
      <c r="EP9" s="311"/>
      <c r="EQ9" s="311"/>
      <c r="ER9" s="311"/>
      <c r="ES9" s="311"/>
      <c r="ET9" s="311"/>
      <c r="EU9" s="311"/>
      <c r="EV9" s="311"/>
      <c r="EW9" s="311"/>
      <c r="EX9" s="311"/>
      <c r="EY9" s="311"/>
      <c r="EZ9" s="311"/>
      <c r="FA9" s="311"/>
      <c r="FB9" s="311"/>
      <c r="FC9" s="311"/>
      <c r="FD9" s="311"/>
      <c r="FE9" s="311"/>
      <c r="FF9" s="311"/>
      <c r="FG9" s="311"/>
      <c r="FH9" s="311"/>
      <c r="FI9" s="311"/>
      <c r="FJ9" s="311"/>
      <c r="FK9" s="311"/>
      <c r="FL9" s="311"/>
      <c r="FM9" s="311"/>
      <c r="FN9" s="311"/>
      <c r="FO9" s="311"/>
      <c r="FP9" s="311"/>
      <c r="FQ9" s="311"/>
      <c r="FR9" s="311"/>
      <c r="FS9" s="311"/>
      <c r="FT9" s="311"/>
      <c r="FU9" s="311"/>
      <c r="FV9" s="311"/>
      <c r="FW9" s="311"/>
      <c r="FX9" s="311"/>
      <c r="FY9" s="311"/>
      <c r="FZ9" s="311"/>
      <c r="GA9" s="311"/>
      <c r="GB9" s="311"/>
      <c r="GC9" s="311"/>
      <c r="GD9" s="311"/>
      <c r="GE9" s="311"/>
      <c r="GF9" s="311"/>
      <c r="GG9" s="311"/>
      <c r="GH9" s="311"/>
      <c r="GI9" s="311"/>
      <c r="GJ9" s="311"/>
      <c r="GK9" s="311"/>
      <c r="GL9" s="311"/>
      <c r="GM9" s="311"/>
      <c r="GN9" s="311"/>
      <c r="GO9" s="311"/>
      <c r="GP9" s="311"/>
      <c r="GQ9" s="311"/>
      <c r="GR9" s="311"/>
      <c r="GS9" s="311"/>
      <c r="GT9" s="311"/>
      <c r="GU9" s="311"/>
      <c r="GV9" s="311"/>
      <c r="GW9" s="311"/>
      <c r="GX9" s="311"/>
      <c r="GY9" s="311"/>
      <c r="GZ9" s="311"/>
      <c r="HA9" s="311"/>
      <c r="HB9" s="311"/>
      <c r="HC9" s="311"/>
      <c r="HD9" s="311"/>
      <c r="HE9" s="311"/>
      <c r="HF9" s="311"/>
      <c r="HG9" s="311"/>
      <c r="HH9" s="311"/>
      <c r="HI9" s="311"/>
      <c r="HJ9" s="311"/>
      <c r="HK9" s="311"/>
      <c r="HL9" s="311"/>
      <c r="HM9" s="311"/>
      <c r="HN9" s="311"/>
      <c r="HO9" s="311"/>
      <c r="HP9" s="311"/>
      <c r="HQ9" s="311"/>
      <c r="HR9" s="311"/>
      <c r="HS9" s="311"/>
      <c r="HT9" s="311"/>
      <c r="HU9" s="311"/>
      <c r="HV9" s="311"/>
      <c r="HW9" s="311"/>
      <c r="HX9" s="311"/>
      <c r="HY9" s="311"/>
      <c r="HZ9" s="311"/>
      <c r="IA9" s="311"/>
      <c r="IB9" s="311"/>
      <c r="IC9" s="311"/>
      <c r="ID9" s="311"/>
      <c r="IE9" s="311"/>
      <c r="IF9" s="311"/>
      <c r="IG9" s="311"/>
      <c r="IH9" s="311"/>
      <c r="II9" s="311"/>
      <c r="IJ9" s="311"/>
      <c r="IK9" s="311"/>
      <c r="IL9" s="311"/>
      <c r="IM9" s="311"/>
      <c r="IN9" s="311"/>
      <c r="IO9" s="311"/>
      <c r="IP9" s="311"/>
      <c r="IQ9" s="311"/>
      <c r="IR9" s="311"/>
      <c r="IS9" s="311"/>
      <c r="IT9" s="311"/>
      <c r="IU9" s="311"/>
      <c r="IV9" s="311"/>
      <c r="IW9" s="311"/>
      <c r="IX9" s="311"/>
      <c r="IY9" s="311"/>
      <c r="IZ9" s="311"/>
      <c r="JA9" s="311"/>
      <c r="JB9" s="311"/>
      <c r="JC9" s="311"/>
      <c r="JD9" s="311"/>
      <c r="JE9" s="311"/>
      <c r="JF9" s="311"/>
      <c r="JG9" s="311"/>
      <c r="JH9" s="311"/>
      <c r="JI9" s="311"/>
      <c r="JJ9" s="311"/>
      <c r="JK9" s="311"/>
      <c r="JL9" s="311"/>
      <c r="JM9" s="311"/>
      <c r="JN9" s="311"/>
      <c r="JO9" s="311"/>
      <c r="JP9" s="311"/>
      <c r="JQ9" s="311"/>
      <c r="JR9" s="311"/>
      <c r="JS9" s="311"/>
      <c r="JT9" s="311"/>
      <c r="JU9" s="311"/>
      <c r="JV9" s="311"/>
      <c r="JW9" s="311"/>
      <c r="JX9" s="311"/>
      <c r="JY9" s="311"/>
      <c r="JZ9" s="311"/>
      <c r="KA9" s="311"/>
      <c r="KB9" s="311"/>
      <c r="KC9" s="311"/>
      <c r="KD9" s="311"/>
      <c r="KE9" s="311"/>
      <c r="KF9" s="311"/>
      <c r="KG9" s="311"/>
      <c r="KH9" s="311"/>
      <c r="KI9" s="311"/>
      <c r="KJ9" s="311"/>
      <c r="KK9" s="311"/>
      <c r="KL9" s="311"/>
    </row>
  </sheetData>
  <mergeCells count="1">
    <mergeCell ref="J7:J9"/>
  </mergeCells>
  <pageMargins left="0.7" right="0.7" top="0.75" bottom="0.75" header="0.3" footer="0.3"/>
  <pageSetup paperSize="8"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30E32-320E-A140-A901-ACCC19353D89}">
  <sheetPr codeName="Sheet10">
    <tabColor rgb="FF92D050"/>
  </sheetPr>
  <dimension ref="A1:KJ27"/>
  <sheetViews>
    <sheetView zoomScale="80" zoomScaleNormal="80" workbookViewId="0"/>
  </sheetViews>
  <sheetFormatPr defaultColWidth="10.5" defaultRowHeight="15" x14ac:dyDescent="0.5"/>
  <cols>
    <col min="1" max="1" width="15.84765625" style="255" customWidth="1"/>
    <col min="2" max="2" width="29.84765625" style="255" customWidth="1"/>
    <col min="3" max="3" width="3" style="255" customWidth="1"/>
    <col min="4" max="4" width="38.5" style="255" customWidth="1"/>
    <col min="5" max="5" width="3" style="255" customWidth="1"/>
    <col min="6" max="6" width="29.5" style="255" customWidth="1"/>
    <col min="7" max="7" width="3" style="255" customWidth="1"/>
    <col min="8" max="8" width="29.5" style="255" customWidth="1"/>
    <col min="9" max="9" width="3"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296" ht="26.7" x14ac:dyDescent="1.1000000000000001">
      <c r="A1" s="254" t="s">
        <v>201</v>
      </c>
    </row>
    <row r="3" spans="1:296" s="35" customFormat="1" ht="110.4" x14ac:dyDescent="0.6">
      <c r="A3" s="36" t="s">
        <v>202</v>
      </c>
      <c r="B3" s="37" t="s">
        <v>203</v>
      </c>
      <c r="C3" s="38"/>
      <c r="D3" s="11" t="s">
        <v>1437</v>
      </c>
      <c r="E3" s="38"/>
      <c r="F3" s="39"/>
      <c r="G3" s="38"/>
      <c r="H3" s="39"/>
      <c r="I3" s="38"/>
      <c r="J3" s="7"/>
      <c r="L3" s="363"/>
      <c r="N3" s="41"/>
      <c r="P3" s="41"/>
      <c r="R3" s="41"/>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c r="IY3" s="34"/>
      <c r="IZ3" s="34"/>
      <c r="JA3" s="34"/>
      <c r="JB3" s="34"/>
      <c r="JC3" s="34"/>
      <c r="JD3" s="34"/>
      <c r="JE3" s="34"/>
      <c r="JF3" s="34"/>
      <c r="JG3" s="34"/>
      <c r="JH3" s="34"/>
      <c r="JI3" s="34"/>
      <c r="JJ3" s="34"/>
      <c r="JK3" s="34"/>
      <c r="JL3" s="34"/>
      <c r="JM3" s="34"/>
      <c r="JN3" s="34"/>
      <c r="JO3" s="34"/>
      <c r="JP3" s="34"/>
      <c r="JQ3" s="34"/>
      <c r="JR3" s="34"/>
      <c r="JS3" s="34"/>
      <c r="JT3" s="34"/>
      <c r="JU3" s="34"/>
      <c r="JV3" s="34"/>
      <c r="JW3" s="34"/>
      <c r="JX3" s="34"/>
      <c r="JY3" s="34"/>
      <c r="JZ3" s="34"/>
      <c r="KA3" s="34"/>
      <c r="KB3" s="34"/>
      <c r="KC3" s="34"/>
      <c r="KD3" s="34"/>
      <c r="KE3" s="34"/>
      <c r="KF3" s="34"/>
      <c r="KG3" s="34"/>
      <c r="KH3" s="34"/>
      <c r="KI3" s="34"/>
      <c r="KJ3" s="34"/>
    </row>
    <row r="4" spans="1:296" s="4" customFormat="1" ht="17.100000000000001" x14ac:dyDescent="0.6">
      <c r="B4" s="2"/>
      <c r="C4" s="1"/>
      <c r="D4" s="2"/>
      <c r="E4" s="1"/>
      <c r="F4" s="2"/>
      <c r="G4" s="1"/>
      <c r="H4" s="2"/>
      <c r="I4" s="1"/>
      <c r="J4" s="3"/>
      <c r="L4" s="3"/>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row>
    <row r="5" spans="1:296" s="4" customFormat="1" ht="68.400000000000006" x14ac:dyDescent="0.6">
      <c r="A5" s="1"/>
      <c r="B5" s="2" t="s">
        <v>94</v>
      </c>
      <c r="C5" s="1"/>
      <c r="D5" s="90" t="s">
        <v>95</v>
      </c>
      <c r="E5" s="50"/>
      <c r="F5" s="90" t="s">
        <v>96</v>
      </c>
      <c r="G5" s="50"/>
      <c r="H5" s="90" t="s">
        <v>97</v>
      </c>
      <c r="I5" s="58"/>
      <c r="J5" s="51" t="s">
        <v>98</v>
      </c>
      <c r="K5" s="32"/>
      <c r="L5" s="33" t="s">
        <v>99</v>
      </c>
      <c r="M5" s="32"/>
      <c r="N5" s="33" t="s">
        <v>100</v>
      </c>
      <c r="O5" s="32"/>
      <c r="P5" s="33" t="s">
        <v>101</v>
      </c>
      <c r="Q5" s="32"/>
      <c r="R5" s="33" t="s">
        <v>102</v>
      </c>
      <c r="S5" s="32"/>
    </row>
    <row r="6" spans="1:296" s="4" customFormat="1" ht="17.100000000000001" x14ac:dyDescent="0.6">
      <c r="B6" s="2"/>
      <c r="C6" s="1"/>
      <c r="D6" s="2"/>
      <c r="E6" s="1"/>
      <c r="F6" s="2"/>
      <c r="G6" s="1"/>
      <c r="H6" s="2"/>
      <c r="I6" s="1"/>
      <c r="J6" s="3"/>
      <c r="L6" s="3"/>
      <c r="N6" s="3"/>
      <c r="P6" s="3"/>
      <c r="R6" s="3"/>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row>
    <row r="7" spans="1:296" s="35" customFormat="1" ht="27.6" x14ac:dyDescent="0.6">
      <c r="A7" s="47" t="s">
        <v>117</v>
      </c>
      <c r="B7" s="303" t="s">
        <v>204</v>
      </c>
      <c r="C7" s="34"/>
      <c r="D7" s="6" t="s">
        <v>61</v>
      </c>
      <c r="E7" s="34"/>
      <c r="F7" s="48"/>
      <c r="G7" s="34"/>
      <c r="H7" s="48"/>
      <c r="I7" s="34"/>
      <c r="J7" s="49"/>
    </row>
    <row r="8" spans="1:296" s="4" customFormat="1" ht="17.100000000000001" x14ac:dyDescent="0.6">
      <c r="B8" s="2"/>
      <c r="C8" s="1"/>
      <c r="D8" s="2"/>
      <c r="E8" s="1"/>
      <c r="F8" s="2"/>
      <c r="G8" s="1"/>
      <c r="H8" s="2"/>
      <c r="I8" s="1"/>
      <c r="J8" s="3"/>
      <c r="L8" s="3"/>
      <c r="N8" s="3"/>
      <c r="P8" s="3"/>
      <c r="R8" s="3"/>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row>
    <row r="9" spans="1:296" s="253" customFormat="1" ht="53.25" customHeight="1" x14ac:dyDescent="0.6">
      <c r="A9" s="14"/>
      <c r="B9" s="28" t="s">
        <v>205</v>
      </c>
      <c r="C9" s="8"/>
      <c r="D9" s="18"/>
      <c r="E9" s="8"/>
      <c r="F9" s="18"/>
      <c r="G9" s="20"/>
      <c r="H9" s="18"/>
      <c r="I9" s="20"/>
      <c r="J9" s="40"/>
      <c r="K9" s="21"/>
      <c r="L9" s="40"/>
      <c r="M9" s="21"/>
      <c r="N9" s="40"/>
      <c r="O9" s="21"/>
      <c r="P9" s="40"/>
      <c r="Q9" s="21"/>
      <c r="R9" s="40"/>
      <c r="S9" s="2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1"/>
      <c r="CJ9" s="311"/>
      <c r="CK9" s="311"/>
      <c r="CL9" s="311"/>
      <c r="CM9" s="311"/>
      <c r="CN9" s="311"/>
      <c r="CO9" s="311"/>
      <c r="CP9" s="311"/>
      <c r="CQ9" s="311"/>
      <c r="CR9" s="311"/>
      <c r="CS9" s="311"/>
      <c r="CT9" s="311"/>
      <c r="CU9" s="311"/>
      <c r="CV9" s="311"/>
      <c r="CW9" s="311"/>
      <c r="CX9" s="311"/>
      <c r="CY9" s="311"/>
      <c r="CZ9" s="311"/>
      <c r="DA9" s="311"/>
      <c r="DB9" s="311"/>
      <c r="DC9" s="311"/>
      <c r="DD9" s="311"/>
      <c r="DE9" s="311"/>
      <c r="DF9" s="311"/>
      <c r="DG9" s="311"/>
      <c r="DH9" s="311"/>
      <c r="DI9" s="311"/>
      <c r="DJ9" s="311"/>
      <c r="DK9" s="311"/>
      <c r="DL9" s="311"/>
      <c r="DM9" s="311"/>
      <c r="DN9" s="311"/>
      <c r="DO9" s="311"/>
      <c r="DP9" s="311"/>
      <c r="DQ9" s="311"/>
      <c r="DR9" s="311"/>
      <c r="DS9" s="311"/>
      <c r="DT9" s="311"/>
      <c r="DU9" s="311"/>
      <c r="DV9" s="311"/>
      <c r="DW9" s="311"/>
      <c r="DX9" s="311"/>
      <c r="DY9" s="311"/>
      <c r="DZ9" s="311"/>
      <c r="EA9" s="311"/>
      <c r="EB9" s="311"/>
      <c r="EC9" s="311"/>
      <c r="ED9" s="311"/>
      <c r="EE9" s="311"/>
      <c r="EF9" s="311"/>
      <c r="EG9" s="311"/>
      <c r="EH9" s="311"/>
      <c r="EI9" s="311"/>
      <c r="EJ9" s="311"/>
      <c r="EK9" s="311"/>
      <c r="EL9" s="311"/>
      <c r="EM9" s="311"/>
      <c r="EN9" s="311"/>
      <c r="EO9" s="311"/>
      <c r="EP9" s="311"/>
      <c r="EQ9" s="311"/>
      <c r="ER9" s="311"/>
      <c r="ES9" s="311"/>
      <c r="ET9" s="311"/>
      <c r="EU9" s="311"/>
      <c r="EV9" s="311"/>
      <c r="EW9" s="311"/>
      <c r="EX9" s="311"/>
      <c r="EY9" s="311"/>
      <c r="EZ9" s="311"/>
      <c r="FA9" s="311"/>
      <c r="FB9" s="311"/>
      <c r="FC9" s="311"/>
      <c r="FD9" s="311"/>
      <c r="FE9" s="311"/>
      <c r="FF9" s="311"/>
      <c r="FG9" s="311"/>
      <c r="FH9" s="311"/>
      <c r="FI9" s="311"/>
      <c r="FJ9" s="311"/>
      <c r="FK9" s="311"/>
      <c r="FL9" s="311"/>
      <c r="FM9" s="311"/>
      <c r="FN9" s="311"/>
      <c r="FO9" s="311"/>
      <c r="FP9" s="311"/>
      <c r="FQ9" s="311"/>
      <c r="FR9" s="311"/>
      <c r="FS9" s="311"/>
      <c r="FT9" s="311"/>
      <c r="FU9" s="311"/>
      <c r="FV9" s="311"/>
      <c r="FW9" s="311"/>
      <c r="FX9" s="311"/>
      <c r="FY9" s="311"/>
      <c r="FZ9" s="311"/>
      <c r="GA9" s="311"/>
      <c r="GB9" s="311"/>
      <c r="GC9" s="311"/>
      <c r="GD9" s="311"/>
      <c r="GE9" s="311"/>
      <c r="GF9" s="311"/>
      <c r="GG9" s="311"/>
      <c r="GH9" s="311"/>
      <c r="GI9" s="311"/>
      <c r="GJ9" s="311"/>
      <c r="GK9" s="311"/>
      <c r="GL9" s="311"/>
      <c r="GM9" s="311"/>
      <c r="GN9" s="311"/>
      <c r="GO9" s="311"/>
      <c r="GP9" s="311"/>
      <c r="GQ9" s="311"/>
      <c r="GR9" s="311"/>
      <c r="GS9" s="311"/>
      <c r="GT9" s="311"/>
      <c r="GU9" s="311"/>
      <c r="GV9" s="311"/>
      <c r="GW9" s="311"/>
      <c r="GX9" s="311"/>
      <c r="GY9" s="311"/>
      <c r="GZ9" s="311"/>
      <c r="HA9" s="311"/>
      <c r="HB9" s="311"/>
      <c r="HC9" s="311"/>
      <c r="HD9" s="311"/>
      <c r="HE9" s="311"/>
      <c r="HF9" s="311"/>
      <c r="HG9" s="311"/>
      <c r="HH9" s="311"/>
      <c r="HI9" s="311"/>
      <c r="HJ9" s="311"/>
      <c r="HK9" s="311"/>
      <c r="HL9" s="311"/>
      <c r="HM9" s="311"/>
      <c r="HN9" s="311"/>
      <c r="HO9" s="311"/>
      <c r="HP9" s="311"/>
      <c r="HQ9" s="311"/>
      <c r="HR9" s="311"/>
      <c r="HS9" s="311"/>
      <c r="HT9" s="311"/>
      <c r="HU9" s="311"/>
      <c r="HV9" s="311"/>
      <c r="HW9" s="311"/>
      <c r="HX9" s="311"/>
      <c r="HY9" s="311"/>
      <c r="HZ9" s="311"/>
      <c r="IA9" s="311"/>
      <c r="IB9" s="311"/>
      <c r="IC9" s="311"/>
      <c r="ID9" s="311"/>
      <c r="IE9" s="311"/>
      <c r="IF9" s="311"/>
      <c r="IG9" s="311"/>
      <c r="IH9" s="311"/>
      <c r="II9" s="311"/>
      <c r="IJ9" s="311"/>
      <c r="IK9" s="311"/>
      <c r="IL9" s="311"/>
      <c r="IM9" s="311"/>
      <c r="IN9" s="311"/>
      <c r="IO9" s="311"/>
      <c r="IP9" s="311"/>
      <c r="IQ9" s="311"/>
      <c r="IR9" s="311"/>
      <c r="IS9" s="311"/>
      <c r="IT9" s="311"/>
      <c r="IU9" s="311"/>
      <c r="IV9" s="311"/>
      <c r="IW9" s="311"/>
      <c r="IX9" s="311"/>
      <c r="IY9" s="311"/>
      <c r="IZ9" s="311"/>
      <c r="JA9" s="311"/>
      <c r="JB9" s="311"/>
      <c r="JC9" s="311"/>
      <c r="JD9" s="311"/>
      <c r="JE9" s="311"/>
      <c r="JF9" s="311"/>
      <c r="JG9" s="311"/>
      <c r="JH9" s="311"/>
      <c r="JI9" s="311"/>
      <c r="JJ9" s="311"/>
      <c r="JK9" s="311"/>
      <c r="JL9" s="311"/>
      <c r="JM9" s="311"/>
      <c r="JN9" s="311"/>
      <c r="JO9" s="311"/>
      <c r="JP9" s="311"/>
      <c r="JQ9" s="311"/>
      <c r="JR9" s="311"/>
      <c r="JS9" s="311"/>
      <c r="JT9" s="311"/>
      <c r="JU9" s="311"/>
      <c r="JV9" s="311"/>
      <c r="JW9" s="311"/>
      <c r="JX9" s="311"/>
      <c r="JY9" s="311"/>
      <c r="JZ9" s="311"/>
      <c r="KA9" s="311"/>
      <c r="KB9" s="311"/>
      <c r="KC9" s="311"/>
      <c r="KD9" s="311"/>
      <c r="KE9" s="311"/>
      <c r="KF9" s="311"/>
      <c r="KG9" s="311"/>
      <c r="KH9" s="311"/>
      <c r="KI9" s="311"/>
      <c r="KJ9" s="311"/>
    </row>
    <row r="10" spans="1:296" s="253" customFormat="1" ht="53.25" customHeight="1" x14ac:dyDescent="0.6">
      <c r="A10" s="15"/>
      <c r="B10" s="24" t="s">
        <v>206</v>
      </c>
      <c r="C10" s="10"/>
      <c r="D10" s="11" t="s">
        <v>543</v>
      </c>
      <c r="E10" s="10"/>
      <c r="F10" s="338" t="s">
        <v>557</v>
      </c>
      <c r="G10" s="22"/>
      <c r="H10" s="338" t="s">
        <v>1449</v>
      </c>
      <c r="I10" s="22"/>
      <c r="J10" s="415"/>
      <c r="K10" s="4"/>
      <c r="L10" s="41"/>
      <c r="M10" s="4"/>
      <c r="N10" s="41"/>
      <c r="O10" s="4"/>
      <c r="P10" s="41"/>
      <c r="Q10" s="4"/>
      <c r="R10" s="41"/>
      <c r="S10" s="4"/>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U10" s="311"/>
      <c r="BV10" s="311"/>
      <c r="BW10" s="311"/>
      <c r="BX10" s="311"/>
      <c r="BY10" s="311"/>
      <c r="BZ10" s="311"/>
      <c r="CA10" s="311"/>
      <c r="CB10" s="311"/>
      <c r="CC10" s="311"/>
      <c r="CD10" s="311"/>
      <c r="CE10" s="311"/>
      <c r="CF10" s="311"/>
      <c r="CG10" s="311"/>
      <c r="CH10" s="311"/>
      <c r="CI10" s="311"/>
      <c r="CJ10" s="311"/>
      <c r="CK10" s="311"/>
      <c r="CL10" s="311"/>
      <c r="CM10" s="311"/>
      <c r="CN10" s="311"/>
      <c r="CO10" s="311"/>
      <c r="CP10" s="311"/>
      <c r="CQ10" s="311"/>
      <c r="CR10" s="311"/>
      <c r="CS10" s="311"/>
      <c r="CT10" s="311"/>
      <c r="CU10" s="311"/>
      <c r="CV10" s="311"/>
      <c r="CW10" s="311"/>
      <c r="CX10" s="311"/>
      <c r="CY10" s="311"/>
      <c r="CZ10" s="311"/>
      <c r="DA10" s="311"/>
      <c r="DB10" s="311"/>
      <c r="DC10" s="311"/>
      <c r="DD10" s="311"/>
      <c r="DE10" s="311"/>
      <c r="DF10" s="311"/>
      <c r="DG10" s="311"/>
      <c r="DH10" s="311"/>
      <c r="DI10" s="311"/>
      <c r="DJ10" s="311"/>
      <c r="DK10" s="311"/>
      <c r="DL10" s="311"/>
      <c r="DM10" s="311"/>
      <c r="DN10" s="311"/>
      <c r="DO10" s="311"/>
      <c r="DP10" s="311"/>
      <c r="DQ10" s="311"/>
      <c r="DR10" s="311"/>
      <c r="DS10" s="311"/>
      <c r="DT10" s="311"/>
      <c r="DU10" s="311"/>
      <c r="DV10" s="311"/>
      <c r="DW10" s="311"/>
      <c r="DX10" s="311"/>
      <c r="DY10" s="311"/>
      <c r="DZ10" s="311"/>
      <c r="EA10" s="311"/>
      <c r="EB10" s="311"/>
      <c r="EC10" s="311"/>
      <c r="ED10" s="311"/>
      <c r="EE10" s="311"/>
      <c r="EF10" s="311"/>
      <c r="EG10" s="311"/>
      <c r="EH10" s="311"/>
      <c r="EI10" s="311"/>
      <c r="EJ10" s="311"/>
      <c r="EK10" s="311"/>
      <c r="EL10" s="311"/>
      <c r="EM10" s="311"/>
      <c r="EN10" s="311"/>
      <c r="EO10" s="311"/>
      <c r="EP10" s="311"/>
      <c r="EQ10" s="311"/>
      <c r="ER10" s="311"/>
      <c r="ES10" s="311"/>
      <c r="ET10" s="311"/>
      <c r="EU10" s="311"/>
      <c r="EV10" s="311"/>
      <c r="EW10" s="311"/>
      <c r="EX10" s="311"/>
      <c r="EY10" s="311"/>
      <c r="EZ10" s="311"/>
      <c r="FA10" s="311"/>
      <c r="FB10" s="311"/>
      <c r="FC10" s="311"/>
      <c r="FD10" s="311"/>
      <c r="FE10" s="311"/>
      <c r="FF10" s="311"/>
      <c r="FG10" s="311"/>
      <c r="FH10" s="311"/>
      <c r="FI10" s="311"/>
      <c r="FJ10" s="311"/>
      <c r="FK10" s="311"/>
      <c r="FL10" s="311"/>
      <c r="FM10" s="311"/>
      <c r="FN10" s="311"/>
      <c r="FO10" s="311"/>
      <c r="FP10" s="311"/>
      <c r="FQ10" s="311"/>
      <c r="FR10" s="311"/>
      <c r="FS10" s="311"/>
      <c r="FT10" s="311"/>
      <c r="FU10" s="311"/>
      <c r="FV10" s="311"/>
      <c r="FW10" s="311"/>
      <c r="FX10" s="311"/>
      <c r="FY10" s="311"/>
      <c r="FZ10" s="311"/>
      <c r="GA10" s="311"/>
      <c r="GB10" s="311"/>
      <c r="GC10" s="311"/>
      <c r="GD10" s="311"/>
      <c r="GE10" s="311"/>
      <c r="GF10" s="311"/>
      <c r="GG10" s="311"/>
      <c r="GH10" s="311"/>
      <c r="GI10" s="311"/>
      <c r="GJ10" s="311"/>
      <c r="GK10" s="311"/>
      <c r="GL10" s="311"/>
      <c r="GM10" s="311"/>
      <c r="GN10" s="311"/>
      <c r="GO10" s="311"/>
      <c r="GP10" s="311"/>
      <c r="GQ10" s="311"/>
      <c r="GR10" s="311"/>
      <c r="GS10" s="311"/>
      <c r="GT10" s="311"/>
      <c r="GU10" s="311"/>
      <c r="GV10" s="311"/>
      <c r="GW10" s="311"/>
      <c r="GX10" s="311"/>
      <c r="GY10" s="311"/>
      <c r="GZ10" s="311"/>
      <c r="HA10" s="311"/>
      <c r="HB10" s="311"/>
      <c r="HC10" s="311"/>
      <c r="HD10" s="311"/>
      <c r="HE10" s="311"/>
      <c r="HF10" s="311"/>
      <c r="HG10" s="311"/>
      <c r="HH10" s="311"/>
      <c r="HI10" s="311"/>
      <c r="HJ10" s="311"/>
      <c r="HK10" s="311"/>
      <c r="HL10" s="311"/>
      <c r="HM10" s="311"/>
      <c r="HN10" s="311"/>
      <c r="HO10" s="311"/>
      <c r="HP10" s="311"/>
      <c r="HQ10" s="311"/>
      <c r="HR10" s="311"/>
      <c r="HS10" s="311"/>
      <c r="HT10" s="311"/>
      <c r="HU10" s="311"/>
      <c r="HV10" s="311"/>
      <c r="HW10" s="311"/>
      <c r="HX10" s="311"/>
      <c r="HY10" s="311"/>
      <c r="HZ10" s="311"/>
      <c r="IA10" s="311"/>
      <c r="IB10" s="311"/>
      <c r="IC10" s="311"/>
      <c r="ID10" s="311"/>
      <c r="IE10" s="311"/>
      <c r="IF10" s="311"/>
      <c r="IG10" s="311"/>
      <c r="IH10" s="311"/>
      <c r="II10" s="311"/>
      <c r="IJ10" s="311"/>
      <c r="IK10" s="311"/>
      <c r="IL10" s="311"/>
      <c r="IM10" s="311"/>
      <c r="IN10" s="311"/>
      <c r="IO10" s="311"/>
      <c r="IP10" s="311"/>
      <c r="IQ10" s="311"/>
      <c r="IR10" s="311"/>
      <c r="IS10" s="311"/>
      <c r="IT10" s="311"/>
      <c r="IU10" s="311"/>
      <c r="IV10" s="311"/>
      <c r="IW10" s="311"/>
      <c r="IX10" s="311"/>
      <c r="IY10" s="311"/>
      <c r="IZ10" s="311"/>
      <c r="JA10" s="311"/>
      <c r="JB10" s="311"/>
      <c r="JC10" s="311"/>
      <c r="JD10" s="311"/>
      <c r="JE10" s="311"/>
      <c r="JF10" s="311"/>
      <c r="JG10" s="311"/>
      <c r="JH10" s="311"/>
      <c r="JI10" s="311"/>
      <c r="JJ10" s="311"/>
      <c r="JK10" s="311"/>
      <c r="JL10" s="311"/>
      <c r="JM10" s="311"/>
      <c r="JN10" s="311"/>
      <c r="JO10" s="311"/>
      <c r="JP10" s="311"/>
      <c r="JQ10" s="311"/>
      <c r="JR10" s="311"/>
      <c r="JS10" s="311"/>
      <c r="JT10" s="311"/>
      <c r="JU10" s="311"/>
      <c r="JV10" s="311"/>
      <c r="JW10" s="311"/>
      <c r="JX10" s="311"/>
      <c r="JY10" s="311"/>
      <c r="JZ10" s="311"/>
      <c r="KA10" s="311"/>
      <c r="KB10" s="311"/>
      <c r="KC10" s="311"/>
      <c r="KD10" s="311"/>
      <c r="KE10" s="311"/>
      <c r="KF10" s="311"/>
      <c r="KG10" s="311"/>
      <c r="KH10" s="311"/>
      <c r="KI10" s="311"/>
      <c r="KJ10" s="311"/>
    </row>
    <row r="11" spans="1:296" s="253" customFormat="1" ht="53.25" customHeight="1" x14ac:dyDescent="0.6">
      <c r="A11" s="15"/>
      <c r="B11" s="24" t="s">
        <v>207</v>
      </c>
      <c r="C11" s="10"/>
      <c r="D11" s="11" t="s">
        <v>543</v>
      </c>
      <c r="E11" s="10"/>
      <c r="F11" s="338" t="s">
        <v>544</v>
      </c>
      <c r="G11" s="22"/>
      <c r="H11" s="338" t="s">
        <v>544</v>
      </c>
      <c r="I11" s="22"/>
      <c r="J11" s="413"/>
      <c r="K11" s="35"/>
      <c r="L11" s="41"/>
      <c r="M11" s="35"/>
      <c r="N11" s="41"/>
      <c r="O11" s="35"/>
      <c r="P11" s="41"/>
      <c r="Q11" s="35"/>
      <c r="R11" s="41"/>
      <c r="S11" s="35"/>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c r="FS11" s="311"/>
      <c r="FT11" s="311"/>
      <c r="FU11" s="311"/>
      <c r="FV11" s="311"/>
      <c r="FW11" s="311"/>
      <c r="FX11" s="311"/>
      <c r="FY11" s="311"/>
      <c r="FZ11" s="311"/>
      <c r="GA11" s="311"/>
      <c r="GB11" s="311"/>
      <c r="GC11" s="311"/>
      <c r="GD11" s="311"/>
      <c r="GE11" s="311"/>
      <c r="GF11" s="311"/>
      <c r="GG11" s="311"/>
      <c r="GH11" s="311"/>
      <c r="GI11" s="311"/>
      <c r="GJ11" s="311"/>
      <c r="GK11" s="311"/>
      <c r="GL11" s="311"/>
      <c r="GM11" s="311"/>
      <c r="GN11" s="311"/>
      <c r="GO11" s="311"/>
      <c r="GP11" s="311"/>
      <c r="GQ11" s="311"/>
      <c r="GR11" s="311"/>
      <c r="GS11" s="311"/>
      <c r="GT11" s="311"/>
      <c r="GU11" s="311"/>
      <c r="GV11" s="311"/>
      <c r="GW11" s="311"/>
      <c r="GX11" s="311"/>
      <c r="GY11" s="311"/>
      <c r="GZ11" s="311"/>
      <c r="HA11" s="311"/>
      <c r="HB11" s="311"/>
      <c r="HC11" s="311"/>
      <c r="HD11" s="311"/>
      <c r="HE11" s="311"/>
      <c r="HF11" s="311"/>
      <c r="HG11" s="311"/>
      <c r="HH11" s="311"/>
      <c r="HI11" s="311"/>
      <c r="HJ11" s="311"/>
      <c r="HK11" s="311"/>
      <c r="HL11" s="311"/>
      <c r="HM11" s="311"/>
      <c r="HN11" s="311"/>
      <c r="HO11" s="311"/>
      <c r="HP11" s="311"/>
      <c r="HQ11" s="311"/>
      <c r="HR11" s="311"/>
      <c r="HS11" s="311"/>
      <c r="HT11" s="311"/>
      <c r="HU11" s="311"/>
      <c r="HV11" s="311"/>
      <c r="HW11" s="311"/>
      <c r="HX11" s="311"/>
      <c r="HY11" s="311"/>
      <c r="HZ11" s="311"/>
      <c r="IA11" s="311"/>
      <c r="IB11" s="311"/>
      <c r="IC11" s="311"/>
      <c r="ID11" s="311"/>
      <c r="IE11" s="311"/>
      <c r="IF11" s="311"/>
      <c r="IG11" s="311"/>
      <c r="IH11" s="311"/>
      <c r="II11" s="311"/>
      <c r="IJ11" s="311"/>
      <c r="IK11" s="311"/>
      <c r="IL11" s="311"/>
      <c r="IM11" s="311"/>
      <c r="IN11" s="311"/>
      <c r="IO11" s="311"/>
      <c r="IP11" s="311"/>
      <c r="IQ11" s="311"/>
      <c r="IR11" s="311"/>
      <c r="IS11" s="311"/>
      <c r="IT11" s="311"/>
      <c r="IU11" s="311"/>
      <c r="IV11" s="311"/>
      <c r="IW11" s="311"/>
      <c r="IX11" s="311"/>
      <c r="IY11" s="311"/>
      <c r="IZ11" s="311"/>
      <c r="JA11" s="311"/>
      <c r="JB11" s="311"/>
      <c r="JC11" s="311"/>
      <c r="JD11" s="311"/>
      <c r="JE11" s="311"/>
      <c r="JF11" s="311"/>
      <c r="JG11" s="311"/>
      <c r="JH11" s="311"/>
      <c r="JI11" s="311"/>
      <c r="JJ11" s="311"/>
      <c r="JK11" s="311"/>
      <c r="JL11" s="311"/>
      <c r="JM11" s="311"/>
      <c r="JN11" s="311"/>
      <c r="JO11" s="311"/>
      <c r="JP11" s="311"/>
      <c r="JQ11" s="311"/>
      <c r="JR11" s="311"/>
      <c r="JS11" s="311"/>
      <c r="JT11" s="311"/>
      <c r="JU11" s="311"/>
      <c r="JV11" s="311"/>
      <c r="JW11" s="311"/>
      <c r="JX11" s="311"/>
      <c r="JY11" s="311"/>
      <c r="JZ11" s="311"/>
      <c r="KA11" s="311"/>
      <c r="KB11" s="311"/>
      <c r="KC11" s="311"/>
      <c r="KD11" s="311"/>
      <c r="KE11" s="311"/>
      <c r="KF11" s="311"/>
      <c r="KG11" s="311"/>
      <c r="KH11" s="311"/>
      <c r="KI11" s="311"/>
      <c r="KJ11" s="311"/>
    </row>
    <row r="12" spans="1:296" s="253" customFormat="1" ht="53.25" customHeight="1" x14ac:dyDescent="0.5">
      <c r="A12" s="15"/>
      <c r="B12" s="26" t="s">
        <v>208</v>
      </c>
      <c r="C12" s="10"/>
      <c r="D12" s="342">
        <v>56800000</v>
      </c>
      <c r="E12" s="10"/>
      <c r="F12" s="11" t="s">
        <v>558</v>
      </c>
      <c r="G12" s="255"/>
      <c r="H12" s="96" t="s">
        <v>107</v>
      </c>
      <c r="I12" s="255"/>
      <c r="J12" s="413"/>
      <c r="K12" s="4"/>
      <c r="L12" s="41"/>
      <c r="M12" s="4"/>
      <c r="N12" s="41"/>
      <c r="O12" s="4"/>
      <c r="P12" s="41"/>
      <c r="Q12" s="4"/>
      <c r="R12" s="41"/>
      <c r="S12" s="4"/>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1"/>
      <c r="BN12" s="311"/>
      <c r="BO12" s="311"/>
      <c r="BP12" s="311"/>
      <c r="BQ12" s="311"/>
      <c r="BR12" s="311"/>
      <c r="BS12" s="311"/>
      <c r="BT12" s="311"/>
      <c r="BU12" s="311"/>
      <c r="BV12" s="311"/>
      <c r="BW12" s="311"/>
      <c r="BX12" s="311"/>
      <c r="BY12" s="311"/>
      <c r="BZ12" s="311"/>
      <c r="CA12" s="311"/>
      <c r="CB12" s="311"/>
      <c r="CC12" s="311"/>
      <c r="CD12" s="311"/>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311"/>
      <c r="DG12" s="311"/>
      <c r="DH12" s="311"/>
      <c r="DI12" s="311"/>
      <c r="DJ12" s="311"/>
      <c r="DK12" s="311"/>
      <c r="DL12" s="311"/>
      <c r="DM12" s="311"/>
      <c r="DN12" s="311"/>
      <c r="DO12" s="311"/>
      <c r="DP12" s="311"/>
      <c r="DQ12" s="311"/>
      <c r="DR12" s="311"/>
      <c r="DS12" s="311"/>
      <c r="DT12" s="311"/>
      <c r="DU12" s="311"/>
      <c r="DV12" s="311"/>
      <c r="DW12" s="311"/>
      <c r="DX12" s="311"/>
      <c r="DY12" s="311"/>
      <c r="DZ12" s="311"/>
      <c r="EA12" s="311"/>
      <c r="EB12" s="311"/>
      <c r="EC12" s="311"/>
      <c r="ED12" s="311"/>
      <c r="EE12" s="311"/>
      <c r="EF12" s="311"/>
      <c r="EG12" s="311"/>
      <c r="EH12" s="311"/>
      <c r="EI12" s="311"/>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311"/>
      <c r="FK12" s="311"/>
      <c r="FL12" s="311"/>
      <c r="FM12" s="311"/>
      <c r="FN12" s="311"/>
      <c r="FO12" s="311"/>
      <c r="FP12" s="311"/>
      <c r="FQ12" s="311"/>
      <c r="FR12" s="311"/>
      <c r="FS12" s="311"/>
      <c r="FT12" s="311"/>
      <c r="FU12" s="311"/>
      <c r="FV12" s="311"/>
      <c r="FW12" s="311"/>
      <c r="FX12" s="311"/>
      <c r="FY12" s="311"/>
      <c r="FZ12" s="311"/>
      <c r="GA12" s="311"/>
      <c r="GB12" s="311"/>
      <c r="GC12" s="311"/>
      <c r="GD12" s="311"/>
      <c r="GE12" s="311"/>
      <c r="GF12" s="311"/>
      <c r="GG12" s="311"/>
      <c r="GH12" s="311"/>
      <c r="GI12" s="311"/>
      <c r="GJ12" s="311"/>
      <c r="GK12" s="311"/>
      <c r="GL12" s="311"/>
      <c r="GM12" s="311"/>
      <c r="GN12" s="311"/>
      <c r="GO12" s="311"/>
      <c r="GP12" s="311"/>
      <c r="GQ12" s="311"/>
      <c r="GR12" s="311"/>
      <c r="GS12" s="311"/>
      <c r="GT12" s="311"/>
      <c r="GU12" s="311"/>
      <c r="GV12" s="311"/>
      <c r="GW12" s="311"/>
      <c r="GX12" s="311"/>
      <c r="GY12" s="311"/>
      <c r="GZ12" s="311"/>
      <c r="HA12" s="311"/>
      <c r="HB12" s="311"/>
      <c r="HC12" s="311"/>
      <c r="HD12" s="311"/>
      <c r="HE12" s="311"/>
      <c r="HF12" s="311"/>
      <c r="HG12" s="311"/>
      <c r="HH12" s="311"/>
      <c r="HI12" s="311"/>
      <c r="HJ12" s="311"/>
      <c r="HK12" s="311"/>
      <c r="HL12" s="311"/>
      <c r="HM12" s="311"/>
      <c r="HN12" s="311"/>
      <c r="HO12" s="311"/>
      <c r="HP12" s="311"/>
      <c r="HQ12" s="311"/>
      <c r="HR12" s="311"/>
      <c r="HS12" s="311"/>
      <c r="HT12" s="311"/>
      <c r="HU12" s="311"/>
      <c r="HV12" s="311"/>
      <c r="HW12" s="311"/>
      <c r="HX12" s="311"/>
      <c r="HY12" s="311"/>
      <c r="HZ12" s="311"/>
      <c r="IA12" s="311"/>
      <c r="IB12" s="311"/>
      <c r="IC12" s="311"/>
      <c r="ID12" s="311"/>
      <c r="IE12" s="311"/>
      <c r="IF12" s="311"/>
      <c r="IG12" s="311"/>
      <c r="IH12" s="311"/>
      <c r="II12" s="311"/>
      <c r="IJ12" s="311"/>
      <c r="IK12" s="311"/>
      <c r="IL12" s="311"/>
      <c r="IM12" s="311"/>
      <c r="IN12" s="311"/>
      <c r="IO12" s="311"/>
      <c r="IP12" s="311"/>
      <c r="IQ12" s="311"/>
      <c r="IR12" s="311"/>
      <c r="IS12" s="311"/>
      <c r="IT12" s="311"/>
      <c r="IU12" s="311"/>
      <c r="IV12" s="311"/>
      <c r="IW12" s="311"/>
      <c r="IX12" s="311"/>
      <c r="IY12" s="311"/>
      <c r="IZ12" s="311"/>
      <c r="JA12" s="311"/>
      <c r="JB12" s="311"/>
      <c r="JC12" s="311"/>
      <c r="JD12" s="311"/>
      <c r="JE12" s="311"/>
      <c r="JF12" s="311"/>
      <c r="JG12" s="311"/>
      <c r="JH12" s="311"/>
      <c r="JI12" s="311"/>
      <c r="JJ12" s="311"/>
      <c r="JK12" s="311"/>
      <c r="JL12" s="311"/>
      <c r="JM12" s="311"/>
      <c r="JN12" s="311"/>
      <c r="JO12" s="311"/>
      <c r="JP12" s="311"/>
      <c r="JQ12" s="311"/>
      <c r="JR12" s="311"/>
      <c r="JS12" s="311"/>
      <c r="JT12" s="311"/>
      <c r="JU12" s="311"/>
      <c r="JV12" s="311"/>
      <c r="JW12" s="311"/>
      <c r="JX12" s="311"/>
      <c r="JY12" s="311"/>
      <c r="JZ12" s="311"/>
      <c r="KA12" s="311"/>
      <c r="KB12" s="311"/>
      <c r="KC12" s="311"/>
      <c r="KD12" s="311"/>
      <c r="KE12" s="311"/>
      <c r="KF12" s="311"/>
      <c r="KG12" s="311"/>
      <c r="KH12" s="311"/>
      <c r="KI12" s="311"/>
      <c r="KJ12" s="311"/>
    </row>
    <row r="13" spans="1:296" s="253" customFormat="1" ht="53.25" customHeight="1" x14ac:dyDescent="0.5">
      <c r="A13" s="15"/>
      <c r="B13" s="26" t="str">
        <f>LEFT(B12,SEARCH(",",B12))&amp;" value"</f>
        <v>Crude oil (2709), value</v>
      </c>
      <c r="C13" s="10"/>
      <c r="D13" s="342">
        <v>20500000000</v>
      </c>
      <c r="E13" s="10"/>
      <c r="F13" s="11" t="s">
        <v>529</v>
      </c>
      <c r="G13" s="255"/>
      <c r="H13" s="96" t="s">
        <v>107</v>
      </c>
      <c r="I13" s="255"/>
      <c r="J13" s="413"/>
      <c r="K13" s="21"/>
      <c r="L13" s="41"/>
      <c r="M13" s="21"/>
      <c r="N13" s="41"/>
      <c r="O13" s="21"/>
      <c r="P13" s="41"/>
      <c r="Q13" s="21"/>
      <c r="R13" s="41"/>
      <c r="S13" s="2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1"/>
      <c r="CJ13" s="311"/>
      <c r="CK13" s="311"/>
      <c r="CL13" s="311"/>
      <c r="CM13" s="311"/>
      <c r="CN13" s="311"/>
      <c r="CO13" s="311"/>
      <c r="CP13" s="311"/>
      <c r="CQ13" s="311"/>
      <c r="CR13" s="311"/>
      <c r="CS13" s="311"/>
      <c r="CT13" s="311"/>
      <c r="CU13" s="311"/>
      <c r="CV13" s="311"/>
      <c r="CW13" s="311"/>
      <c r="CX13" s="311"/>
      <c r="CY13" s="311"/>
      <c r="CZ13" s="311"/>
      <c r="DA13" s="311"/>
      <c r="DB13" s="311"/>
      <c r="DC13" s="311"/>
      <c r="DD13" s="311"/>
      <c r="DE13" s="311"/>
      <c r="DF13" s="311"/>
      <c r="DG13" s="311"/>
      <c r="DH13" s="311"/>
      <c r="DI13" s="311"/>
      <c r="DJ13" s="311"/>
      <c r="DK13" s="311"/>
      <c r="DL13" s="311"/>
      <c r="DM13" s="311"/>
      <c r="DN13" s="311"/>
      <c r="DO13" s="311"/>
      <c r="DP13" s="311"/>
      <c r="DQ13" s="311"/>
      <c r="DR13" s="311"/>
      <c r="DS13" s="311"/>
      <c r="DT13" s="311"/>
      <c r="DU13" s="311"/>
      <c r="DV13" s="311"/>
      <c r="DW13" s="311"/>
      <c r="DX13" s="311"/>
      <c r="DY13" s="311"/>
      <c r="DZ13" s="311"/>
      <c r="EA13" s="311"/>
      <c r="EB13" s="311"/>
      <c r="EC13" s="311"/>
      <c r="ED13" s="311"/>
      <c r="EE13" s="311"/>
      <c r="EF13" s="311"/>
      <c r="EG13" s="311"/>
      <c r="EH13" s="311"/>
      <c r="EI13" s="311"/>
      <c r="EJ13" s="311"/>
      <c r="EK13" s="311"/>
      <c r="EL13" s="311"/>
      <c r="EM13" s="311"/>
      <c r="EN13" s="311"/>
      <c r="EO13" s="311"/>
      <c r="EP13" s="311"/>
      <c r="EQ13" s="311"/>
      <c r="ER13" s="311"/>
      <c r="ES13" s="311"/>
      <c r="ET13" s="311"/>
      <c r="EU13" s="311"/>
      <c r="EV13" s="311"/>
      <c r="EW13" s="311"/>
      <c r="EX13" s="311"/>
      <c r="EY13" s="311"/>
      <c r="EZ13" s="311"/>
      <c r="FA13" s="311"/>
      <c r="FB13" s="311"/>
      <c r="FC13" s="311"/>
      <c r="FD13" s="311"/>
      <c r="FE13" s="311"/>
      <c r="FF13" s="311"/>
      <c r="FG13" s="311"/>
      <c r="FH13" s="311"/>
      <c r="FI13" s="311"/>
      <c r="FJ13" s="311"/>
      <c r="FK13" s="311"/>
      <c r="FL13" s="311"/>
      <c r="FM13" s="311"/>
      <c r="FN13" s="311"/>
      <c r="FO13" s="311"/>
      <c r="FP13" s="311"/>
      <c r="FQ13" s="311"/>
      <c r="FR13" s="311"/>
      <c r="FS13" s="311"/>
      <c r="FT13" s="311"/>
      <c r="FU13" s="311"/>
      <c r="FV13" s="311"/>
      <c r="FW13" s="311"/>
      <c r="FX13" s="311"/>
      <c r="FY13" s="311"/>
      <c r="FZ13" s="311"/>
      <c r="GA13" s="311"/>
      <c r="GB13" s="311"/>
      <c r="GC13" s="311"/>
      <c r="GD13" s="311"/>
      <c r="GE13" s="311"/>
      <c r="GF13" s="311"/>
      <c r="GG13" s="311"/>
      <c r="GH13" s="311"/>
      <c r="GI13" s="311"/>
      <c r="GJ13" s="311"/>
      <c r="GK13" s="311"/>
      <c r="GL13" s="311"/>
      <c r="GM13" s="311"/>
      <c r="GN13" s="311"/>
      <c r="GO13" s="311"/>
      <c r="GP13" s="311"/>
      <c r="GQ13" s="311"/>
      <c r="GR13" s="311"/>
      <c r="GS13" s="311"/>
      <c r="GT13" s="311"/>
      <c r="GU13" s="311"/>
      <c r="GV13" s="311"/>
      <c r="GW13" s="311"/>
      <c r="GX13" s="311"/>
      <c r="GY13" s="311"/>
      <c r="GZ13" s="311"/>
      <c r="HA13" s="311"/>
      <c r="HB13" s="311"/>
      <c r="HC13" s="311"/>
      <c r="HD13" s="311"/>
      <c r="HE13" s="311"/>
      <c r="HF13" s="311"/>
      <c r="HG13" s="311"/>
      <c r="HH13" s="311"/>
      <c r="HI13" s="311"/>
      <c r="HJ13" s="311"/>
      <c r="HK13" s="311"/>
      <c r="HL13" s="311"/>
      <c r="HM13" s="311"/>
      <c r="HN13" s="311"/>
      <c r="HO13" s="311"/>
      <c r="HP13" s="311"/>
      <c r="HQ13" s="311"/>
      <c r="HR13" s="311"/>
      <c r="HS13" s="311"/>
      <c r="HT13" s="311"/>
      <c r="HU13" s="311"/>
      <c r="HV13" s="311"/>
      <c r="HW13" s="311"/>
      <c r="HX13" s="311"/>
      <c r="HY13" s="311"/>
      <c r="HZ13" s="311"/>
      <c r="IA13" s="311"/>
      <c r="IB13" s="311"/>
      <c r="IC13" s="311"/>
      <c r="ID13" s="311"/>
      <c r="IE13" s="311"/>
      <c r="IF13" s="311"/>
      <c r="IG13" s="311"/>
      <c r="IH13" s="311"/>
      <c r="II13" s="311"/>
      <c r="IJ13" s="311"/>
      <c r="IK13" s="311"/>
      <c r="IL13" s="311"/>
      <c r="IM13" s="311"/>
      <c r="IN13" s="311"/>
      <c r="IO13" s="311"/>
      <c r="IP13" s="311"/>
      <c r="IQ13" s="311"/>
      <c r="IR13" s="311"/>
      <c r="IS13" s="311"/>
      <c r="IT13" s="311"/>
      <c r="IU13" s="311"/>
      <c r="IV13" s="311"/>
      <c r="IW13" s="311"/>
      <c r="IX13" s="311"/>
      <c r="IY13" s="311"/>
      <c r="IZ13" s="311"/>
      <c r="JA13" s="311"/>
      <c r="JB13" s="311"/>
      <c r="JC13" s="311"/>
      <c r="JD13" s="311"/>
      <c r="JE13" s="311"/>
      <c r="JF13" s="311"/>
      <c r="JG13" s="311"/>
      <c r="JH13" s="311"/>
      <c r="JI13" s="311"/>
      <c r="JJ13" s="311"/>
      <c r="JK13" s="311"/>
      <c r="JL13" s="311"/>
      <c r="JM13" s="311"/>
      <c r="JN13" s="311"/>
      <c r="JO13" s="311"/>
      <c r="JP13" s="311"/>
      <c r="JQ13" s="311"/>
      <c r="JR13" s="311"/>
      <c r="JS13" s="311"/>
      <c r="JT13" s="311"/>
      <c r="JU13" s="311"/>
      <c r="JV13" s="311"/>
      <c r="JW13" s="311"/>
      <c r="JX13" s="311"/>
      <c r="JY13" s="311"/>
      <c r="JZ13" s="311"/>
      <c r="KA13" s="311"/>
      <c r="KB13" s="311"/>
      <c r="KC13" s="311"/>
      <c r="KD13" s="311"/>
      <c r="KE13" s="311"/>
      <c r="KF13" s="311"/>
      <c r="KG13" s="311"/>
      <c r="KH13" s="311"/>
      <c r="KI13" s="311"/>
      <c r="KJ13" s="311"/>
    </row>
    <row r="14" spans="1:296" s="253" customFormat="1" ht="53.25" customHeight="1" x14ac:dyDescent="0.5">
      <c r="A14" s="15"/>
      <c r="B14" s="26" t="s">
        <v>211</v>
      </c>
      <c r="C14" s="10"/>
      <c r="D14" s="342">
        <v>33100000</v>
      </c>
      <c r="E14" s="10"/>
      <c r="F14" s="11" t="s">
        <v>558</v>
      </c>
      <c r="G14" s="255"/>
      <c r="H14" s="96" t="s">
        <v>107</v>
      </c>
      <c r="I14" s="255"/>
      <c r="J14" s="413"/>
      <c r="K14" s="21"/>
      <c r="L14" s="41"/>
      <c r="M14" s="21"/>
      <c r="N14" s="41"/>
      <c r="O14" s="21"/>
      <c r="P14" s="41"/>
      <c r="Q14" s="21"/>
      <c r="R14" s="41"/>
      <c r="S14" s="2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11"/>
      <c r="BF14" s="311"/>
      <c r="BG14" s="311"/>
      <c r="BH14" s="311"/>
      <c r="BI14" s="311"/>
      <c r="BJ14" s="311"/>
      <c r="BK14" s="311"/>
      <c r="BL14" s="311"/>
      <c r="BM14" s="311"/>
      <c r="BN14" s="311"/>
      <c r="BO14" s="311"/>
      <c r="BP14" s="311"/>
      <c r="BQ14" s="311"/>
      <c r="BR14" s="311"/>
      <c r="BS14" s="311"/>
      <c r="BT14" s="311"/>
      <c r="BU14" s="311"/>
      <c r="BV14" s="311"/>
      <c r="BW14" s="311"/>
      <c r="BX14" s="311"/>
      <c r="BY14" s="311"/>
      <c r="BZ14" s="311"/>
      <c r="CA14" s="311"/>
      <c r="CB14" s="311"/>
      <c r="CC14" s="311"/>
      <c r="CD14" s="311"/>
      <c r="CE14" s="311"/>
      <c r="CF14" s="311"/>
      <c r="CG14" s="311"/>
      <c r="CH14" s="311"/>
      <c r="CI14" s="311"/>
      <c r="CJ14" s="311"/>
      <c r="CK14" s="311"/>
      <c r="CL14" s="311"/>
      <c r="CM14" s="311"/>
      <c r="CN14" s="311"/>
      <c r="CO14" s="311"/>
      <c r="CP14" s="311"/>
      <c r="CQ14" s="311"/>
      <c r="CR14" s="311"/>
      <c r="CS14" s="311"/>
      <c r="CT14" s="311"/>
      <c r="CU14" s="311"/>
      <c r="CV14" s="311"/>
      <c r="CW14" s="311"/>
      <c r="CX14" s="311"/>
      <c r="CY14" s="311"/>
      <c r="CZ14" s="311"/>
      <c r="DA14" s="311"/>
      <c r="DB14" s="311"/>
      <c r="DC14" s="311"/>
      <c r="DD14" s="311"/>
      <c r="DE14" s="311"/>
      <c r="DF14" s="311"/>
      <c r="DG14" s="311"/>
      <c r="DH14" s="311"/>
      <c r="DI14" s="311"/>
      <c r="DJ14" s="311"/>
      <c r="DK14" s="311"/>
      <c r="DL14" s="311"/>
      <c r="DM14" s="311"/>
      <c r="DN14" s="311"/>
      <c r="DO14" s="311"/>
      <c r="DP14" s="311"/>
      <c r="DQ14" s="311"/>
      <c r="DR14" s="311"/>
      <c r="DS14" s="311"/>
      <c r="DT14" s="311"/>
      <c r="DU14" s="311"/>
      <c r="DV14" s="311"/>
      <c r="DW14" s="311"/>
      <c r="DX14" s="311"/>
      <c r="DY14" s="311"/>
      <c r="DZ14" s="311"/>
      <c r="EA14" s="311"/>
      <c r="EB14" s="311"/>
      <c r="EC14" s="311"/>
      <c r="ED14" s="311"/>
      <c r="EE14" s="311"/>
      <c r="EF14" s="311"/>
      <c r="EG14" s="311"/>
      <c r="EH14" s="311"/>
      <c r="EI14" s="311"/>
      <c r="EJ14" s="311"/>
      <c r="EK14" s="311"/>
      <c r="EL14" s="311"/>
      <c r="EM14" s="311"/>
      <c r="EN14" s="311"/>
      <c r="EO14" s="311"/>
      <c r="EP14" s="311"/>
      <c r="EQ14" s="311"/>
      <c r="ER14" s="311"/>
      <c r="ES14" s="311"/>
      <c r="ET14" s="311"/>
      <c r="EU14" s="311"/>
      <c r="EV14" s="311"/>
      <c r="EW14" s="311"/>
      <c r="EX14" s="311"/>
      <c r="EY14" s="311"/>
      <c r="EZ14" s="311"/>
      <c r="FA14" s="311"/>
      <c r="FB14" s="311"/>
      <c r="FC14" s="311"/>
      <c r="FD14" s="311"/>
      <c r="FE14" s="311"/>
      <c r="FF14" s="311"/>
      <c r="FG14" s="311"/>
      <c r="FH14" s="311"/>
      <c r="FI14" s="311"/>
      <c r="FJ14" s="311"/>
      <c r="FK14" s="311"/>
      <c r="FL14" s="311"/>
      <c r="FM14" s="311"/>
      <c r="FN14" s="311"/>
      <c r="FO14" s="311"/>
      <c r="FP14" s="311"/>
      <c r="FQ14" s="311"/>
      <c r="FR14" s="311"/>
      <c r="FS14" s="311"/>
      <c r="FT14" s="311"/>
      <c r="FU14" s="311"/>
      <c r="FV14" s="311"/>
      <c r="FW14" s="311"/>
      <c r="FX14" s="311"/>
      <c r="FY14" s="311"/>
      <c r="FZ14" s="311"/>
      <c r="GA14" s="311"/>
      <c r="GB14" s="311"/>
      <c r="GC14" s="311"/>
      <c r="GD14" s="311"/>
      <c r="GE14" s="311"/>
      <c r="GF14" s="311"/>
      <c r="GG14" s="311"/>
      <c r="GH14" s="311"/>
      <c r="GI14" s="311"/>
      <c r="GJ14" s="311"/>
      <c r="GK14" s="311"/>
      <c r="GL14" s="311"/>
      <c r="GM14" s="311"/>
      <c r="GN14" s="311"/>
      <c r="GO14" s="311"/>
      <c r="GP14" s="311"/>
      <c r="GQ14" s="311"/>
      <c r="GR14" s="311"/>
      <c r="GS14" s="311"/>
      <c r="GT14" s="311"/>
      <c r="GU14" s="311"/>
      <c r="GV14" s="311"/>
      <c r="GW14" s="311"/>
      <c r="GX14" s="311"/>
      <c r="GY14" s="311"/>
      <c r="GZ14" s="311"/>
      <c r="HA14" s="311"/>
      <c r="HB14" s="311"/>
      <c r="HC14" s="311"/>
      <c r="HD14" s="311"/>
      <c r="HE14" s="311"/>
      <c r="HF14" s="311"/>
      <c r="HG14" s="311"/>
      <c r="HH14" s="311"/>
      <c r="HI14" s="311"/>
      <c r="HJ14" s="311"/>
      <c r="HK14" s="311"/>
      <c r="HL14" s="311"/>
      <c r="HM14" s="311"/>
      <c r="HN14" s="311"/>
      <c r="HO14" s="311"/>
      <c r="HP14" s="311"/>
      <c r="HQ14" s="311"/>
      <c r="HR14" s="311"/>
      <c r="HS14" s="311"/>
      <c r="HT14" s="311"/>
      <c r="HU14" s="311"/>
      <c r="HV14" s="311"/>
      <c r="HW14" s="311"/>
      <c r="HX14" s="311"/>
      <c r="HY14" s="311"/>
      <c r="HZ14" s="311"/>
      <c r="IA14" s="311"/>
      <c r="IB14" s="311"/>
      <c r="IC14" s="311"/>
      <c r="ID14" s="311"/>
      <c r="IE14" s="311"/>
      <c r="IF14" s="311"/>
      <c r="IG14" s="311"/>
      <c r="IH14" s="311"/>
      <c r="II14" s="311"/>
      <c r="IJ14" s="311"/>
      <c r="IK14" s="311"/>
      <c r="IL14" s="311"/>
      <c r="IM14" s="311"/>
      <c r="IN14" s="311"/>
      <c r="IO14" s="311"/>
      <c r="IP14" s="311"/>
      <c r="IQ14" s="311"/>
      <c r="IR14" s="311"/>
      <c r="IS14" s="311"/>
      <c r="IT14" s="311"/>
      <c r="IU14" s="311"/>
      <c r="IV14" s="311"/>
      <c r="IW14" s="311"/>
      <c r="IX14" s="311"/>
      <c r="IY14" s="311"/>
      <c r="IZ14" s="311"/>
      <c r="JA14" s="311"/>
      <c r="JB14" s="311"/>
      <c r="JC14" s="311"/>
      <c r="JD14" s="311"/>
      <c r="JE14" s="311"/>
      <c r="JF14" s="311"/>
      <c r="JG14" s="311"/>
      <c r="JH14" s="311"/>
      <c r="JI14" s="311"/>
      <c r="JJ14" s="311"/>
      <c r="JK14" s="311"/>
      <c r="JL14" s="311"/>
      <c r="JM14" s="311"/>
      <c r="JN14" s="311"/>
      <c r="JO14" s="311"/>
      <c r="JP14" s="311"/>
      <c r="JQ14" s="311"/>
      <c r="JR14" s="311"/>
      <c r="JS14" s="311"/>
      <c r="JT14" s="311"/>
      <c r="JU14" s="311"/>
      <c r="JV14" s="311"/>
      <c r="JW14" s="311"/>
      <c r="JX14" s="311"/>
      <c r="JY14" s="311"/>
      <c r="JZ14" s="311"/>
      <c r="KA14" s="311"/>
      <c r="KB14" s="311"/>
      <c r="KC14" s="311"/>
      <c r="KD14" s="311"/>
      <c r="KE14" s="311"/>
      <c r="KF14" s="311"/>
      <c r="KG14" s="311"/>
      <c r="KH14" s="311"/>
      <c r="KI14" s="311"/>
      <c r="KJ14" s="311"/>
    </row>
    <row r="15" spans="1:296" s="253" customFormat="1" ht="53.25" customHeight="1" x14ac:dyDescent="0.5">
      <c r="A15" s="15"/>
      <c r="B15" s="26" t="str">
        <f>LEFT(B14,SEARCH(",",B14))&amp;" value"</f>
        <v>Natural gas (2711), value</v>
      </c>
      <c r="C15" s="10"/>
      <c r="D15" s="342">
        <v>4600000000</v>
      </c>
      <c r="E15" s="10"/>
      <c r="F15" s="11" t="s">
        <v>529</v>
      </c>
      <c r="G15" s="255"/>
      <c r="H15" s="96" t="s">
        <v>107</v>
      </c>
      <c r="I15" s="255"/>
      <c r="J15" s="413"/>
      <c r="K15" s="21"/>
      <c r="L15" s="41"/>
      <c r="M15" s="21"/>
      <c r="N15" s="41"/>
      <c r="O15" s="21"/>
      <c r="P15" s="41"/>
      <c r="Q15" s="21"/>
      <c r="R15" s="41"/>
      <c r="S15" s="2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c r="BP15" s="311"/>
      <c r="BQ15" s="311"/>
      <c r="BR15" s="311"/>
      <c r="BS15" s="311"/>
      <c r="BT15" s="311"/>
      <c r="BU15" s="311"/>
      <c r="BV15" s="311"/>
      <c r="BW15" s="311"/>
      <c r="BX15" s="311"/>
      <c r="BY15" s="311"/>
      <c r="BZ15" s="311"/>
      <c r="CA15" s="311"/>
      <c r="CB15" s="311"/>
      <c r="CC15" s="311"/>
      <c r="CD15" s="311"/>
      <c r="CE15" s="311"/>
      <c r="CF15" s="311"/>
      <c r="CG15" s="311"/>
      <c r="CH15" s="311"/>
      <c r="CI15" s="311"/>
      <c r="CJ15" s="311"/>
      <c r="CK15" s="311"/>
      <c r="CL15" s="311"/>
      <c r="CM15" s="311"/>
      <c r="CN15" s="311"/>
      <c r="CO15" s="311"/>
      <c r="CP15" s="311"/>
      <c r="CQ15" s="311"/>
      <c r="CR15" s="311"/>
      <c r="CS15" s="311"/>
      <c r="CT15" s="311"/>
      <c r="CU15" s="311"/>
      <c r="CV15" s="311"/>
      <c r="CW15" s="311"/>
      <c r="CX15" s="311"/>
      <c r="CY15" s="311"/>
      <c r="CZ15" s="311"/>
      <c r="DA15" s="311"/>
      <c r="DB15" s="311"/>
      <c r="DC15" s="311"/>
      <c r="DD15" s="311"/>
      <c r="DE15" s="311"/>
      <c r="DF15" s="311"/>
      <c r="DG15" s="311"/>
      <c r="DH15" s="311"/>
      <c r="DI15" s="311"/>
      <c r="DJ15" s="311"/>
      <c r="DK15" s="311"/>
      <c r="DL15" s="311"/>
      <c r="DM15" s="311"/>
      <c r="DN15" s="311"/>
      <c r="DO15" s="311"/>
      <c r="DP15" s="311"/>
      <c r="DQ15" s="311"/>
      <c r="DR15" s="311"/>
      <c r="DS15" s="311"/>
      <c r="DT15" s="311"/>
      <c r="DU15" s="311"/>
      <c r="DV15" s="311"/>
      <c r="DW15" s="311"/>
      <c r="DX15" s="311"/>
      <c r="DY15" s="311"/>
      <c r="DZ15" s="311"/>
      <c r="EA15" s="311"/>
      <c r="EB15" s="311"/>
      <c r="EC15" s="311"/>
      <c r="ED15" s="311"/>
      <c r="EE15" s="311"/>
      <c r="EF15" s="311"/>
      <c r="EG15" s="311"/>
      <c r="EH15" s="311"/>
      <c r="EI15" s="311"/>
      <c r="EJ15" s="311"/>
      <c r="EK15" s="311"/>
      <c r="EL15" s="311"/>
      <c r="EM15" s="311"/>
      <c r="EN15" s="311"/>
      <c r="EO15" s="311"/>
      <c r="EP15" s="311"/>
      <c r="EQ15" s="311"/>
      <c r="ER15" s="311"/>
      <c r="ES15" s="311"/>
      <c r="ET15" s="311"/>
      <c r="EU15" s="311"/>
      <c r="EV15" s="311"/>
      <c r="EW15" s="311"/>
      <c r="EX15" s="311"/>
      <c r="EY15" s="311"/>
      <c r="EZ15" s="311"/>
      <c r="FA15" s="311"/>
      <c r="FB15" s="311"/>
      <c r="FC15" s="311"/>
      <c r="FD15" s="311"/>
      <c r="FE15" s="311"/>
      <c r="FF15" s="311"/>
      <c r="FG15" s="311"/>
      <c r="FH15" s="311"/>
      <c r="FI15" s="311"/>
      <c r="FJ15" s="311"/>
      <c r="FK15" s="311"/>
      <c r="FL15" s="311"/>
      <c r="FM15" s="311"/>
      <c r="FN15" s="311"/>
      <c r="FO15" s="311"/>
      <c r="FP15" s="311"/>
      <c r="FQ15" s="311"/>
      <c r="FR15" s="311"/>
      <c r="FS15" s="311"/>
      <c r="FT15" s="311"/>
      <c r="FU15" s="311"/>
      <c r="FV15" s="311"/>
      <c r="FW15" s="311"/>
      <c r="FX15" s="311"/>
      <c r="FY15" s="311"/>
      <c r="FZ15" s="311"/>
      <c r="GA15" s="311"/>
      <c r="GB15" s="311"/>
      <c r="GC15" s="311"/>
      <c r="GD15" s="311"/>
      <c r="GE15" s="311"/>
      <c r="GF15" s="311"/>
      <c r="GG15" s="311"/>
      <c r="GH15" s="311"/>
      <c r="GI15" s="311"/>
      <c r="GJ15" s="311"/>
      <c r="GK15" s="311"/>
      <c r="GL15" s="311"/>
      <c r="GM15" s="311"/>
      <c r="GN15" s="311"/>
      <c r="GO15" s="311"/>
      <c r="GP15" s="311"/>
      <c r="GQ15" s="311"/>
      <c r="GR15" s="311"/>
      <c r="GS15" s="311"/>
      <c r="GT15" s="311"/>
      <c r="GU15" s="311"/>
      <c r="GV15" s="311"/>
      <c r="GW15" s="311"/>
      <c r="GX15" s="311"/>
      <c r="GY15" s="311"/>
      <c r="GZ15" s="311"/>
      <c r="HA15" s="311"/>
      <c r="HB15" s="311"/>
      <c r="HC15" s="311"/>
      <c r="HD15" s="311"/>
      <c r="HE15" s="311"/>
      <c r="HF15" s="311"/>
      <c r="HG15" s="311"/>
      <c r="HH15" s="311"/>
      <c r="HI15" s="311"/>
      <c r="HJ15" s="311"/>
      <c r="HK15" s="311"/>
      <c r="HL15" s="311"/>
      <c r="HM15" s="311"/>
      <c r="HN15" s="311"/>
      <c r="HO15" s="311"/>
      <c r="HP15" s="311"/>
      <c r="HQ15" s="311"/>
      <c r="HR15" s="311"/>
      <c r="HS15" s="311"/>
      <c r="HT15" s="311"/>
      <c r="HU15" s="311"/>
      <c r="HV15" s="311"/>
      <c r="HW15" s="311"/>
      <c r="HX15" s="311"/>
      <c r="HY15" s="311"/>
      <c r="HZ15" s="311"/>
      <c r="IA15" s="311"/>
      <c r="IB15" s="311"/>
      <c r="IC15" s="311"/>
      <c r="ID15" s="311"/>
      <c r="IE15" s="311"/>
      <c r="IF15" s="311"/>
      <c r="IG15" s="311"/>
      <c r="IH15" s="311"/>
      <c r="II15" s="311"/>
      <c r="IJ15" s="311"/>
      <c r="IK15" s="311"/>
      <c r="IL15" s="311"/>
      <c r="IM15" s="311"/>
      <c r="IN15" s="311"/>
      <c r="IO15" s="311"/>
      <c r="IP15" s="311"/>
      <c r="IQ15" s="311"/>
      <c r="IR15" s="311"/>
      <c r="IS15" s="311"/>
      <c r="IT15" s="311"/>
      <c r="IU15" s="311"/>
      <c r="IV15" s="311"/>
      <c r="IW15" s="311"/>
      <c r="IX15" s="311"/>
      <c r="IY15" s="311"/>
      <c r="IZ15" s="311"/>
      <c r="JA15" s="311"/>
      <c r="JB15" s="311"/>
      <c r="JC15" s="311"/>
      <c r="JD15" s="311"/>
      <c r="JE15" s="311"/>
      <c r="JF15" s="311"/>
      <c r="JG15" s="311"/>
      <c r="JH15" s="311"/>
      <c r="JI15" s="311"/>
      <c r="JJ15" s="311"/>
      <c r="JK15" s="311"/>
      <c r="JL15" s="311"/>
      <c r="JM15" s="311"/>
      <c r="JN15" s="311"/>
      <c r="JO15" s="311"/>
      <c r="JP15" s="311"/>
      <c r="JQ15" s="311"/>
      <c r="JR15" s="311"/>
      <c r="JS15" s="311"/>
      <c r="JT15" s="311"/>
      <c r="JU15" s="311"/>
      <c r="JV15" s="311"/>
      <c r="JW15" s="311"/>
      <c r="JX15" s="311"/>
      <c r="JY15" s="311"/>
      <c r="JZ15" s="311"/>
      <c r="KA15" s="311"/>
      <c r="KB15" s="311"/>
      <c r="KC15" s="311"/>
      <c r="KD15" s="311"/>
      <c r="KE15" s="311"/>
      <c r="KF15" s="311"/>
      <c r="KG15" s="311"/>
      <c r="KH15" s="311"/>
      <c r="KI15" s="311"/>
      <c r="KJ15" s="311"/>
    </row>
    <row r="16" spans="1:296" s="253" customFormat="1" ht="53.25" customHeight="1" x14ac:dyDescent="0.5">
      <c r="A16" s="15"/>
      <c r="B16" s="26" t="s">
        <v>213</v>
      </c>
      <c r="C16" s="10"/>
      <c r="D16" s="11" t="s">
        <v>76</v>
      </c>
      <c r="E16" s="10"/>
      <c r="F16" s="11" t="s">
        <v>214</v>
      </c>
      <c r="G16" s="255"/>
      <c r="H16" s="96" t="s">
        <v>107</v>
      </c>
      <c r="I16" s="255"/>
      <c r="J16" s="413"/>
      <c r="K16" s="255"/>
      <c r="L16" s="41"/>
      <c r="M16" s="255"/>
      <c r="N16" s="41"/>
      <c r="O16" s="255"/>
      <c r="P16" s="41"/>
      <c r="Q16" s="255"/>
      <c r="R16" s="41"/>
      <c r="S16" s="255"/>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c r="BG16" s="311"/>
      <c r="BH16" s="311"/>
      <c r="BI16" s="311"/>
      <c r="BJ16" s="311"/>
      <c r="BK16" s="311"/>
      <c r="BL16" s="311"/>
      <c r="BM16" s="311"/>
      <c r="BN16" s="311"/>
      <c r="BO16" s="311"/>
      <c r="BP16" s="311"/>
      <c r="BQ16" s="311"/>
      <c r="BR16" s="311"/>
      <c r="BS16" s="311"/>
      <c r="BT16" s="311"/>
      <c r="BU16" s="311"/>
      <c r="BV16" s="311"/>
      <c r="BW16" s="311"/>
      <c r="BX16" s="311"/>
      <c r="BY16" s="311"/>
      <c r="BZ16" s="311"/>
      <c r="CA16" s="311"/>
      <c r="CB16" s="311"/>
      <c r="CC16" s="311"/>
      <c r="CD16" s="311"/>
      <c r="CE16" s="311"/>
      <c r="CF16" s="311"/>
      <c r="CG16" s="311"/>
      <c r="CH16" s="311"/>
      <c r="CI16" s="311"/>
      <c r="CJ16" s="311"/>
      <c r="CK16" s="311"/>
      <c r="CL16" s="311"/>
      <c r="CM16" s="311"/>
      <c r="CN16" s="311"/>
      <c r="CO16" s="311"/>
      <c r="CP16" s="311"/>
      <c r="CQ16" s="311"/>
      <c r="CR16" s="311"/>
      <c r="CS16" s="311"/>
      <c r="CT16" s="311"/>
      <c r="CU16" s="311"/>
      <c r="CV16" s="311"/>
      <c r="CW16" s="311"/>
      <c r="CX16" s="311"/>
      <c r="CY16" s="311"/>
      <c r="CZ16" s="311"/>
      <c r="DA16" s="311"/>
      <c r="DB16" s="311"/>
      <c r="DC16" s="311"/>
      <c r="DD16" s="311"/>
      <c r="DE16" s="311"/>
      <c r="DF16" s="311"/>
      <c r="DG16" s="311"/>
      <c r="DH16" s="311"/>
      <c r="DI16" s="311"/>
      <c r="DJ16" s="311"/>
      <c r="DK16" s="311"/>
      <c r="DL16" s="311"/>
      <c r="DM16" s="311"/>
      <c r="DN16" s="311"/>
      <c r="DO16" s="311"/>
      <c r="DP16" s="311"/>
      <c r="DQ16" s="311"/>
      <c r="DR16" s="311"/>
      <c r="DS16" s="311"/>
      <c r="DT16" s="311"/>
      <c r="DU16" s="311"/>
      <c r="DV16" s="311"/>
      <c r="DW16" s="311"/>
      <c r="DX16" s="311"/>
      <c r="DY16" s="311"/>
      <c r="DZ16" s="311"/>
      <c r="EA16" s="311"/>
      <c r="EB16" s="311"/>
      <c r="EC16" s="311"/>
      <c r="ED16" s="311"/>
      <c r="EE16" s="311"/>
      <c r="EF16" s="311"/>
      <c r="EG16" s="311"/>
      <c r="EH16" s="311"/>
      <c r="EI16" s="311"/>
      <c r="EJ16" s="311"/>
      <c r="EK16" s="311"/>
      <c r="EL16" s="311"/>
      <c r="EM16" s="311"/>
      <c r="EN16" s="311"/>
      <c r="EO16" s="311"/>
      <c r="EP16" s="311"/>
      <c r="EQ16" s="311"/>
      <c r="ER16" s="311"/>
      <c r="ES16" s="311"/>
      <c r="ET16" s="311"/>
      <c r="EU16" s="311"/>
      <c r="EV16" s="311"/>
      <c r="EW16" s="311"/>
      <c r="EX16" s="311"/>
      <c r="EY16" s="311"/>
      <c r="EZ16" s="311"/>
      <c r="FA16" s="311"/>
      <c r="FB16" s="311"/>
      <c r="FC16" s="311"/>
      <c r="FD16" s="311"/>
      <c r="FE16" s="311"/>
      <c r="FF16" s="311"/>
      <c r="FG16" s="311"/>
      <c r="FH16" s="311"/>
      <c r="FI16" s="311"/>
      <c r="FJ16" s="311"/>
      <c r="FK16" s="311"/>
      <c r="FL16" s="311"/>
      <c r="FM16" s="311"/>
      <c r="FN16" s="311"/>
      <c r="FO16" s="311"/>
      <c r="FP16" s="311"/>
      <c r="FQ16" s="311"/>
      <c r="FR16" s="311"/>
      <c r="FS16" s="311"/>
      <c r="FT16" s="311"/>
      <c r="FU16" s="311"/>
      <c r="FV16" s="311"/>
      <c r="FW16" s="311"/>
      <c r="FX16" s="311"/>
      <c r="FY16" s="311"/>
      <c r="FZ16" s="311"/>
      <c r="GA16" s="311"/>
      <c r="GB16" s="311"/>
      <c r="GC16" s="311"/>
      <c r="GD16" s="311"/>
      <c r="GE16" s="311"/>
      <c r="GF16" s="311"/>
      <c r="GG16" s="311"/>
      <c r="GH16" s="311"/>
      <c r="GI16" s="311"/>
      <c r="GJ16" s="311"/>
      <c r="GK16" s="311"/>
      <c r="GL16" s="311"/>
      <c r="GM16" s="311"/>
      <c r="GN16" s="311"/>
      <c r="GO16" s="311"/>
      <c r="GP16" s="311"/>
      <c r="GQ16" s="311"/>
      <c r="GR16" s="311"/>
      <c r="GS16" s="311"/>
      <c r="GT16" s="311"/>
      <c r="GU16" s="311"/>
      <c r="GV16" s="311"/>
      <c r="GW16" s="311"/>
      <c r="GX16" s="311"/>
      <c r="GY16" s="311"/>
      <c r="GZ16" s="311"/>
      <c r="HA16" s="311"/>
      <c r="HB16" s="311"/>
      <c r="HC16" s="311"/>
      <c r="HD16" s="311"/>
      <c r="HE16" s="311"/>
      <c r="HF16" s="311"/>
      <c r="HG16" s="311"/>
      <c r="HH16" s="311"/>
      <c r="HI16" s="311"/>
      <c r="HJ16" s="311"/>
      <c r="HK16" s="311"/>
      <c r="HL16" s="311"/>
      <c r="HM16" s="311"/>
      <c r="HN16" s="311"/>
      <c r="HO16" s="311"/>
      <c r="HP16" s="311"/>
      <c r="HQ16" s="311"/>
      <c r="HR16" s="311"/>
      <c r="HS16" s="311"/>
      <c r="HT16" s="311"/>
      <c r="HU16" s="311"/>
      <c r="HV16" s="311"/>
      <c r="HW16" s="311"/>
      <c r="HX16" s="311"/>
      <c r="HY16" s="311"/>
      <c r="HZ16" s="311"/>
      <c r="IA16" s="311"/>
      <c r="IB16" s="311"/>
      <c r="IC16" s="311"/>
      <c r="ID16" s="311"/>
      <c r="IE16" s="311"/>
      <c r="IF16" s="311"/>
      <c r="IG16" s="311"/>
      <c r="IH16" s="311"/>
      <c r="II16" s="311"/>
      <c r="IJ16" s="311"/>
      <c r="IK16" s="311"/>
      <c r="IL16" s="311"/>
      <c r="IM16" s="311"/>
      <c r="IN16" s="311"/>
      <c r="IO16" s="311"/>
      <c r="IP16" s="311"/>
      <c r="IQ16" s="311"/>
      <c r="IR16" s="311"/>
      <c r="IS16" s="311"/>
      <c r="IT16" s="311"/>
      <c r="IU16" s="311"/>
      <c r="IV16" s="311"/>
      <c r="IW16" s="311"/>
      <c r="IX16" s="311"/>
      <c r="IY16" s="311"/>
      <c r="IZ16" s="311"/>
      <c r="JA16" s="311"/>
      <c r="JB16" s="311"/>
      <c r="JC16" s="311"/>
      <c r="JD16" s="311"/>
      <c r="JE16" s="311"/>
      <c r="JF16" s="311"/>
      <c r="JG16" s="311"/>
      <c r="JH16" s="311"/>
      <c r="JI16" s="311"/>
      <c r="JJ16" s="311"/>
      <c r="JK16" s="311"/>
      <c r="JL16" s="311"/>
      <c r="JM16" s="311"/>
      <c r="JN16" s="311"/>
      <c r="JO16" s="311"/>
      <c r="JP16" s="311"/>
      <c r="JQ16" s="311"/>
      <c r="JR16" s="311"/>
      <c r="JS16" s="311"/>
      <c r="JT16" s="311"/>
      <c r="JU16" s="311"/>
      <c r="JV16" s="311"/>
      <c r="JW16" s="311"/>
      <c r="JX16" s="311"/>
      <c r="JY16" s="311"/>
      <c r="JZ16" s="311"/>
      <c r="KA16" s="311"/>
      <c r="KB16" s="311"/>
      <c r="KC16" s="311"/>
      <c r="KD16" s="311"/>
      <c r="KE16" s="311"/>
      <c r="KF16" s="311"/>
      <c r="KG16" s="311"/>
      <c r="KH16" s="311"/>
      <c r="KI16" s="311"/>
      <c r="KJ16" s="311"/>
    </row>
    <row r="17" spans="1:19" s="253" customFormat="1" ht="53.25" customHeight="1" x14ac:dyDescent="0.5">
      <c r="A17" s="15"/>
      <c r="B17" s="26" t="str">
        <f>LEFT(B16,SEARCH(",",B16))&amp;" value"</f>
        <v>Gold (7108), value</v>
      </c>
      <c r="C17" s="10"/>
      <c r="D17" s="11" t="s">
        <v>76</v>
      </c>
      <c r="E17" s="10"/>
      <c r="F17" s="11" t="s">
        <v>210</v>
      </c>
      <c r="G17" s="255"/>
      <c r="H17" s="96" t="s">
        <v>107</v>
      </c>
      <c r="I17" s="255"/>
      <c r="J17" s="413"/>
      <c r="K17" s="255"/>
      <c r="L17" s="41"/>
      <c r="M17" s="255"/>
      <c r="N17" s="41"/>
      <c r="O17" s="255"/>
      <c r="P17" s="41"/>
      <c r="Q17" s="255"/>
      <c r="R17" s="41"/>
      <c r="S17" s="255"/>
    </row>
    <row r="18" spans="1:19" s="253" customFormat="1" ht="53.25" customHeight="1" x14ac:dyDescent="0.5">
      <c r="A18" s="15"/>
      <c r="B18" s="26" t="s">
        <v>215</v>
      </c>
      <c r="C18" s="10"/>
      <c r="D18" s="11" t="s">
        <v>76</v>
      </c>
      <c r="E18" s="10"/>
      <c r="F18" s="11" t="s">
        <v>214</v>
      </c>
      <c r="G18" s="255"/>
      <c r="H18" s="96" t="s">
        <v>107</v>
      </c>
      <c r="I18" s="255"/>
      <c r="J18" s="413"/>
      <c r="K18" s="255"/>
      <c r="L18" s="41"/>
      <c r="M18" s="255"/>
      <c r="N18" s="41"/>
      <c r="O18" s="255"/>
      <c r="P18" s="41"/>
      <c r="Q18" s="255"/>
      <c r="R18" s="41"/>
      <c r="S18" s="255"/>
    </row>
    <row r="19" spans="1:19" s="253" customFormat="1" ht="53.25" customHeight="1" x14ac:dyDescent="0.5">
      <c r="A19" s="15"/>
      <c r="B19" s="26" t="str">
        <f>LEFT(B18,SEARCH(",",B18))&amp;" value"</f>
        <v>Silver (7106), value</v>
      </c>
      <c r="C19" s="10"/>
      <c r="D19" s="11" t="s">
        <v>76</v>
      </c>
      <c r="E19" s="10"/>
      <c r="F19" s="11" t="s">
        <v>210</v>
      </c>
      <c r="G19" s="255"/>
      <c r="H19" s="96" t="s">
        <v>107</v>
      </c>
      <c r="I19" s="255"/>
      <c r="J19" s="413"/>
      <c r="K19" s="255"/>
      <c r="L19" s="41"/>
      <c r="M19" s="255"/>
      <c r="N19" s="41"/>
      <c r="O19" s="255"/>
      <c r="P19" s="41"/>
      <c r="Q19" s="255"/>
      <c r="R19" s="41"/>
      <c r="S19" s="255"/>
    </row>
    <row r="20" spans="1:19" s="253" customFormat="1" ht="53.25" customHeight="1" x14ac:dyDescent="0.5">
      <c r="A20" s="15"/>
      <c r="B20" s="26" t="s">
        <v>216</v>
      </c>
      <c r="C20" s="10"/>
      <c r="D20" s="11" t="s">
        <v>76</v>
      </c>
      <c r="E20" s="10"/>
      <c r="F20" s="11" t="s">
        <v>217</v>
      </c>
      <c r="G20" s="255"/>
      <c r="H20" s="96" t="s">
        <v>107</v>
      </c>
      <c r="I20" s="255"/>
      <c r="J20" s="413"/>
      <c r="K20" s="255"/>
      <c r="L20" s="41"/>
      <c r="M20" s="255"/>
      <c r="N20" s="41"/>
      <c r="O20" s="255"/>
      <c r="P20" s="41"/>
      <c r="Q20" s="255"/>
      <c r="R20" s="41"/>
      <c r="S20" s="255"/>
    </row>
    <row r="21" spans="1:19" s="253" customFormat="1" ht="53.25" customHeight="1" x14ac:dyDescent="0.5">
      <c r="A21" s="15"/>
      <c r="B21" s="26" t="str">
        <f>LEFT(B20,SEARCH(",",B20))&amp;" value"</f>
        <v>Coal (2701), value</v>
      </c>
      <c r="C21" s="10"/>
      <c r="D21" s="11" t="s">
        <v>76</v>
      </c>
      <c r="E21" s="10"/>
      <c r="F21" s="11" t="s">
        <v>210</v>
      </c>
      <c r="G21" s="255"/>
      <c r="H21" s="96" t="s">
        <v>107</v>
      </c>
      <c r="I21" s="255"/>
      <c r="J21" s="413"/>
      <c r="K21" s="255"/>
      <c r="L21" s="41"/>
      <c r="M21" s="255"/>
      <c r="N21" s="41"/>
      <c r="O21" s="255"/>
      <c r="P21" s="41"/>
      <c r="Q21" s="255"/>
      <c r="R21" s="41"/>
      <c r="S21" s="255"/>
    </row>
    <row r="22" spans="1:19" s="253" customFormat="1" ht="53.25" customHeight="1" x14ac:dyDescent="0.5">
      <c r="A22" s="15"/>
      <c r="B22" s="26" t="s">
        <v>218</v>
      </c>
      <c r="C22" s="10"/>
      <c r="D22" s="11" t="s">
        <v>76</v>
      </c>
      <c r="E22" s="10"/>
      <c r="F22" s="11" t="s">
        <v>217</v>
      </c>
      <c r="G22" s="255"/>
      <c r="H22" s="96" t="s">
        <v>107</v>
      </c>
      <c r="I22" s="255"/>
      <c r="J22" s="413"/>
      <c r="K22" s="255"/>
      <c r="L22" s="41"/>
      <c r="M22" s="255"/>
      <c r="N22" s="41"/>
      <c r="O22" s="255"/>
      <c r="P22" s="41"/>
      <c r="Q22" s="255"/>
      <c r="R22" s="41"/>
      <c r="S22" s="255"/>
    </row>
    <row r="23" spans="1:19" s="253" customFormat="1" ht="53.25" customHeight="1" x14ac:dyDescent="0.5">
      <c r="A23" s="15"/>
      <c r="B23" s="26" t="str">
        <f>LEFT(B22,SEARCH(",",B22))&amp;" value"</f>
        <v>Copper (2603), value</v>
      </c>
      <c r="C23" s="10"/>
      <c r="D23" s="11" t="s">
        <v>76</v>
      </c>
      <c r="E23" s="10"/>
      <c r="F23" s="11" t="s">
        <v>210</v>
      </c>
      <c r="G23" s="255"/>
      <c r="H23" s="96" t="s">
        <v>107</v>
      </c>
      <c r="I23" s="255"/>
      <c r="J23" s="413"/>
      <c r="K23" s="255"/>
      <c r="L23" s="41"/>
      <c r="M23" s="255"/>
      <c r="N23" s="41"/>
      <c r="O23" s="255"/>
      <c r="P23" s="41"/>
      <c r="Q23" s="255"/>
      <c r="R23" s="41"/>
      <c r="S23" s="255"/>
    </row>
    <row r="24" spans="1:19" s="253" customFormat="1" ht="53.25" customHeight="1" x14ac:dyDescent="0.5">
      <c r="A24" s="15"/>
      <c r="B24" s="26" t="s">
        <v>219</v>
      </c>
      <c r="C24" s="10"/>
      <c r="D24" s="11" t="s">
        <v>76</v>
      </c>
      <c r="E24" s="10"/>
      <c r="F24" s="11" t="s">
        <v>217</v>
      </c>
      <c r="G24" s="255"/>
      <c r="H24" s="96" t="s">
        <v>107</v>
      </c>
      <c r="I24" s="255"/>
      <c r="J24" s="413"/>
      <c r="K24" s="255"/>
      <c r="L24" s="41"/>
      <c r="M24" s="255"/>
      <c r="N24" s="41"/>
      <c r="O24" s="255"/>
      <c r="P24" s="41"/>
      <c r="Q24" s="255"/>
      <c r="R24" s="41"/>
      <c r="S24" s="255"/>
    </row>
    <row r="25" spans="1:19" s="253" customFormat="1" ht="53.25" customHeight="1" x14ac:dyDescent="0.5">
      <c r="A25" s="15"/>
      <c r="B25" s="26" t="str">
        <f>LEFT(B24,SEARCH(",",B24))&amp;" value"</f>
        <v>Add commodities here, value</v>
      </c>
      <c r="C25" s="10"/>
      <c r="D25" s="11" t="s">
        <v>76</v>
      </c>
      <c r="E25" s="10"/>
      <c r="F25" s="11" t="s">
        <v>210</v>
      </c>
      <c r="G25" s="255"/>
      <c r="H25" s="96" t="s">
        <v>107</v>
      </c>
      <c r="I25" s="255"/>
      <c r="J25" s="413"/>
      <c r="K25" s="255"/>
      <c r="L25" s="41"/>
      <c r="M25" s="255"/>
      <c r="N25" s="41"/>
      <c r="O25" s="255"/>
      <c r="P25" s="41"/>
      <c r="Q25" s="255"/>
      <c r="R25" s="41"/>
      <c r="S25" s="255"/>
    </row>
    <row r="26" spans="1:19" s="253" customFormat="1" ht="53.25" customHeight="1" x14ac:dyDescent="0.5">
      <c r="A26" s="15"/>
      <c r="B26" s="26" t="s">
        <v>219</v>
      </c>
      <c r="C26" s="10"/>
      <c r="D26" s="11" t="s">
        <v>76</v>
      </c>
      <c r="E26" s="10"/>
      <c r="F26" s="11" t="s">
        <v>217</v>
      </c>
      <c r="G26" s="255"/>
      <c r="H26" s="96" t="s">
        <v>107</v>
      </c>
      <c r="I26" s="255"/>
      <c r="J26" s="413"/>
      <c r="K26" s="255"/>
      <c r="L26" s="41"/>
      <c r="M26" s="255"/>
      <c r="N26" s="41"/>
      <c r="O26" s="255"/>
      <c r="P26" s="41"/>
      <c r="Q26" s="255"/>
      <c r="R26" s="41"/>
      <c r="S26" s="255"/>
    </row>
    <row r="27" spans="1:19" s="253" customFormat="1" ht="53.25" customHeight="1" x14ac:dyDescent="0.5">
      <c r="A27" s="16"/>
      <c r="B27" s="27" t="str">
        <f>LEFT(B26,SEARCH(",",B26))&amp;" value"</f>
        <v>Add commodities here, value</v>
      </c>
      <c r="C27" s="12"/>
      <c r="D27" s="13" t="s">
        <v>76</v>
      </c>
      <c r="E27" s="12"/>
      <c r="F27" s="13" t="s">
        <v>210</v>
      </c>
      <c r="G27" s="255"/>
      <c r="H27" s="96" t="s">
        <v>107</v>
      </c>
      <c r="I27" s="255"/>
      <c r="J27" s="414"/>
      <c r="K27" s="255"/>
      <c r="L27" s="41"/>
      <c r="M27" s="255"/>
      <c r="N27" s="41"/>
      <c r="O27" s="255"/>
      <c r="P27" s="41"/>
      <c r="Q27" s="255"/>
      <c r="R27" s="41"/>
      <c r="S27" s="255"/>
    </row>
  </sheetData>
  <mergeCells count="1">
    <mergeCell ref="J10:J27"/>
  </mergeCells>
  <hyperlinks>
    <hyperlink ref="B9" r:id="rId1" xr:uid="{861A18D6-DAB0-2A42-B0AC-9D9DB45B137C}"/>
  </hyperlinks>
  <pageMargins left="0.7" right="0.7" top="0.75" bottom="0.75" header="0.3" footer="0.3"/>
  <pageSetup paperSize="8" orientation="landscape" horizontalDpi="1200" verticalDpi="1200"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48B90F-EA51-7240-8FE0-02871E071FE2}">
  <sheetPr codeName="Sheet11">
    <tabColor rgb="FF92D050"/>
  </sheetPr>
  <dimension ref="A1:KJ27"/>
  <sheetViews>
    <sheetView zoomScale="80" zoomScaleNormal="80" workbookViewId="0"/>
  </sheetViews>
  <sheetFormatPr defaultColWidth="10.5" defaultRowHeight="15" x14ac:dyDescent="0.5"/>
  <cols>
    <col min="1" max="1" width="15" style="255" customWidth="1"/>
    <col min="2" max="2" width="30.34765625" style="255" customWidth="1"/>
    <col min="3" max="3" width="4.84765625" style="255" customWidth="1"/>
    <col min="4" max="4" width="40.5" style="255" customWidth="1"/>
    <col min="5" max="5" width="4.84765625" style="255" customWidth="1"/>
    <col min="6" max="6" width="33.5" style="255" customWidth="1"/>
    <col min="7" max="7" width="3" style="255" customWidth="1"/>
    <col min="8" max="8" width="26" style="255" customWidth="1"/>
    <col min="9" max="9" width="3"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296" ht="26.7" x14ac:dyDescent="1.1000000000000001">
      <c r="A1" s="254" t="s">
        <v>220</v>
      </c>
    </row>
    <row r="3" spans="1:296" s="35" customFormat="1" ht="110.4" x14ac:dyDescent="0.6">
      <c r="A3" s="36" t="s">
        <v>221</v>
      </c>
      <c r="B3" s="37" t="s">
        <v>222</v>
      </c>
      <c r="C3" s="38"/>
      <c r="D3" s="11" t="s">
        <v>1437</v>
      </c>
      <c r="E3" s="38"/>
      <c r="F3" s="39"/>
      <c r="G3" s="38"/>
      <c r="H3" s="39"/>
      <c r="I3" s="38"/>
      <c r="J3" s="7"/>
      <c r="L3" s="363"/>
      <c r="N3" s="41"/>
      <c r="P3" s="41"/>
      <c r="R3" s="41"/>
      <c r="T3" s="34"/>
      <c r="U3" s="34"/>
      <c r="V3" s="34"/>
      <c r="W3" s="34"/>
      <c r="X3" s="34"/>
      <c r="Y3" s="34"/>
      <c r="Z3" s="34"/>
      <c r="AA3" s="34"/>
      <c r="AB3" s="34"/>
      <c r="AC3" s="34"/>
      <c r="AD3" s="34"/>
      <c r="AE3" s="34"/>
      <c r="AF3" s="34"/>
      <c r="AG3" s="34"/>
      <c r="AH3" s="34"/>
      <c r="AI3" s="34"/>
      <c r="AJ3" s="34"/>
      <c r="AK3" s="34"/>
      <c r="AL3" s="34"/>
      <c r="AM3" s="34"/>
      <c r="AN3" s="34"/>
      <c r="AO3" s="34"/>
      <c r="AP3" s="34"/>
      <c r="AQ3" s="34"/>
      <c r="AR3" s="34"/>
      <c r="AS3" s="34"/>
      <c r="AT3" s="34"/>
      <c r="AU3" s="34"/>
      <c r="AV3" s="34"/>
      <c r="AW3" s="34"/>
      <c r="AX3" s="34"/>
      <c r="AY3" s="34"/>
      <c r="AZ3" s="34"/>
      <c r="BA3" s="34"/>
      <c r="BB3" s="34"/>
      <c r="BC3" s="34"/>
      <c r="BD3" s="34"/>
      <c r="BE3" s="34"/>
      <c r="BF3" s="34"/>
      <c r="BG3" s="34"/>
      <c r="BH3" s="34"/>
      <c r="BI3" s="34"/>
      <c r="BJ3" s="34"/>
      <c r="BK3" s="34"/>
      <c r="BL3" s="34"/>
      <c r="BM3" s="34"/>
      <c r="BN3" s="34"/>
      <c r="BO3" s="34"/>
      <c r="BP3" s="34"/>
      <c r="BQ3" s="34"/>
      <c r="BR3" s="34"/>
      <c r="BS3" s="34"/>
      <c r="BT3" s="34"/>
      <c r="BU3" s="34"/>
      <c r="BV3" s="34"/>
      <c r="BW3" s="34"/>
      <c r="BX3" s="34"/>
      <c r="BY3" s="34"/>
      <c r="BZ3" s="34"/>
      <c r="CA3" s="34"/>
      <c r="CB3" s="34"/>
      <c r="CC3" s="34"/>
      <c r="CD3" s="34"/>
      <c r="CE3" s="34"/>
      <c r="CF3" s="34"/>
      <c r="CG3" s="34"/>
      <c r="CH3" s="34"/>
      <c r="CI3" s="34"/>
      <c r="CJ3" s="34"/>
      <c r="CK3" s="34"/>
      <c r="CL3" s="34"/>
      <c r="CM3" s="34"/>
      <c r="CN3" s="34"/>
      <c r="CO3" s="34"/>
      <c r="CP3" s="34"/>
      <c r="CQ3" s="34"/>
      <c r="CR3" s="34"/>
      <c r="CS3" s="34"/>
      <c r="CT3" s="34"/>
      <c r="CU3" s="34"/>
      <c r="CV3" s="34"/>
      <c r="CW3" s="34"/>
      <c r="CX3" s="34"/>
      <c r="CY3" s="34"/>
      <c r="CZ3" s="34"/>
      <c r="DA3" s="34"/>
      <c r="DB3" s="34"/>
      <c r="DC3" s="34"/>
      <c r="DD3" s="34"/>
      <c r="DE3" s="34"/>
      <c r="DF3" s="34"/>
      <c r="DG3" s="34"/>
      <c r="DH3" s="34"/>
      <c r="DI3" s="34"/>
      <c r="DJ3" s="34"/>
      <c r="DK3" s="34"/>
      <c r="DL3" s="34"/>
      <c r="DM3" s="34"/>
      <c r="DN3" s="34"/>
      <c r="DO3" s="34"/>
      <c r="DP3" s="34"/>
      <c r="DQ3" s="34"/>
      <c r="DR3" s="34"/>
      <c r="DS3" s="34"/>
      <c r="DT3" s="34"/>
      <c r="DU3" s="34"/>
      <c r="DV3" s="34"/>
      <c r="DW3" s="34"/>
      <c r="DX3" s="34"/>
      <c r="DY3" s="34"/>
      <c r="DZ3" s="34"/>
      <c r="EA3" s="34"/>
      <c r="EB3" s="34"/>
      <c r="EC3" s="34"/>
      <c r="ED3" s="34"/>
      <c r="EE3" s="34"/>
      <c r="EF3" s="34"/>
      <c r="EG3" s="34"/>
      <c r="EH3" s="34"/>
      <c r="EI3" s="34"/>
      <c r="EJ3" s="34"/>
      <c r="EK3" s="34"/>
      <c r="EL3" s="34"/>
      <c r="EM3" s="34"/>
      <c r="EN3" s="34"/>
      <c r="EO3" s="34"/>
      <c r="EP3" s="34"/>
      <c r="EQ3" s="34"/>
      <c r="ER3" s="34"/>
      <c r="ES3" s="34"/>
      <c r="ET3" s="34"/>
      <c r="EU3" s="34"/>
      <c r="EV3" s="34"/>
      <c r="EW3" s="34"/>
      <c r="EX3" s="34"/>
      <c r="EY3" s="34"/>
      <c r="EZ3" s="34"/>
      <c r="FA3" s="34"/>
      <c r="FB3" s="34"/>
      <c r="FC3" s="34"/>
      <c r="FD3" s="34"/>
      <c r="FE3" s="34"/>
      <c r="FF3" s="34"/>
      <c r="FG3" s="34"/>
      <c r="FH3" s="34"/>
      <c r="FI3" s="34"/>
      <c r="FJ3" s="34"/>
      <c r="FK3" s="34"/>
      <c r="FL3" s="34"/>
      <c r="FM3" s="34"/>
      <c r="FN3" s="34"/>
      <c r="FO3" s="34"/>
      <c r="FP3" s="34"/>
      <c r="FQ3" s="34"/>
      <c r="FR3" s="34"/>
      <c r="FS3" s="34"/>
      <c r="FT3" s="34"/>
      <c r="FU3" s="34"/>
      <c r="FV3" s="34"/>
      <c r="FW3" s="34"/>
      <c r="FX3" s="34"/>
      <c r="FY3" s="34"/>
      <c r="FZ3" s="34"/>
      <c r="GA3" s="34"/>
      <c r="GB3" s="34"/>
      <c r="GC3" s="34"/>
      <c r="GD3" s="34"/>
      <c r="GE3" s="34"/>
      <c r="GF3" s="34"/>
      <c r="GG3" s="34"/>
      <c r="GH3" s="34"/>
      <c r="GI3" s="34"/>
      <c r="GJ3" s="34"/>
      <c r="GK3" s="34"/>
      <c r="GL3" s="34"/>
      <c r="GM3" s="34"/>
      <c r="GN3" s="34"/>
      <c r="GO3" s="34"/>
      <c r="GP3" s="34"/>
      <c r="GQ3" s="34"/>
      <c r="GR3" s="34"/>
      <c r="GS3" s="34"/>
      <c r="GT3" s="34"/>
      <c r="GU3" s="34"/>
      <c r="GV3" s="34"/>
      <c r="GW3" s="34"/>
      <c r="GX3" s="34"/>
      <c r="GY3" s="34"/>
      <c r="GZ3" s="34"/>
      <c r="HA3" s="34"/>
      <c r="HB3" s="34"/>
      <c r="HC3" s="34"/>
      <c r="HD3" s="34"/>
      <c r="HE3" s="34"/>
      <c r="HF3" s="34"/>
      <c r="HG3" s="34"/>
      <c r="HH3" s="34"/>
      <c r="HI3" s="34"/>
      <c r="HJ3" s="34"/>
      <c r="HK3" s="34"/>
      <c r="HL3" s="34"/>
      <c r="HM3" s="34"/>
      <c r="HN3" s="34"/>
      <c r="HO3" s="34"/>
      <c r="HP3" s="34"/>
      <c r="HQ3" s="34"/>
      <c r="HR3" s="34"/>
      <c r="HS3" s="34"/>
      <c r="HT3" s="34"/>
      <c r="HU3" s="34"/>
      <c r="HV3" s="34"/>
      <c r="HW3" s="34"/>
      <c r="HX3" s="34"/>
      <c r="HY3" s="34"/>
      <c r="HZ3" s="34"/>
      <c r="IA3" s="34"/>
      <c r="IB3" s="34"/>
      <c r="IC3" s="34"/>
      <c r="ID3" s="34"/>
      <c r="IE3" s="34"/>
      <c r="IF3" s="34"/>
      <c r="IG3" s="34"/>
      <c r="IH3" s="34"/>
      <c r="II3" s="34"/>
      <c r="IJ3" s="34"/>
      <c r="IK3" s="34"/>
      <c r="IL3" s="34"/>
      <c r="IM3" s="34"/>
      <c r="IN3" s="34"/>
      <c r="IO3" s="34"/>
      <c r="IP3" s="34"/>
      <c r="IQ3" s="34"/>
      <c r="IR3" s="34"/>
      <c r="IS3" s="34"/>
      <c r="IT3" s="34"/>
      <c r="IU3" s="34"/>
      <c r="IV3" s="34"/>
      <c r="IW3" s="34"/>
      <c r="IX3" s="34"/>
      <c r="IY3" s="34"/>
      <c r="IZ3" s="34"/>
      <c r="JA3" s="34"/>
      <c r="JB3" s="34"/>
      <c r="JC3" s="34"/>
      <c r="JD3" s="34"/>
      <c r="JE3" s="34"/>
      <c r="JF3" s="34"/>
      <c r="JG3" s="34"/>
      <c r="JH3" s="34"/>
      <c r="JI3" s="34"/>
      <c r="JJ3" s="34"/>
      <c r="JK3" s="34"/>
      <c r="JL3" s="34"/>
      <c r="JM3" s="34"/>
      <c r="JN3" s="34"/>
      <c r="JO3" s="34"/>
      <c r="JP3" s="34"/>
      <c r="JQ3" s="34"/>
      <c r="JR3" s="34"/>
      <c r="JS3" s="34"/>
      <c r="JT3" s="34"/>
      <c r="JU3" s="34"/>
      <c r="JV3" s="34"/>
      <c r="JW3" s="34"/>
      <c r="JX3" s="34"/>
      <c r="JY3" s="34"/>
      <c r="JZ3" s="34"/>
      <c r="KA3" s="34"/>
      <c r="KB3" s="34"/>
      <c r="KC3" s="34"/>
      <c r="KD3" s="34"/>
      <c r="KE3" s="34"/>
      <c r="KF3" s="34"/>
      <c r="KG3" s="34"/>
      <c r="KH3" s="34"/>
      <c r="KI3" s="34"/>
      <c r="KJ3" s="34"/>
    </row>
    <row r="4" spans="1:296" s="4" customFormat="1" ht="17.100000000000001" x14ac:dyDescent="0.6">
      <c r="B4" s="2"/>
      <c r="C4" s="1"/>
      <c r="D4" s="2"/>
      <c r="E4" s="1"/>
      <c r="F4" s="2"/>
      <c r="G4" s="1"/>
      <c r="H4" s="2"/>
      <c r="I4" s="1"/>
      <c r="J4" s="3"/>
      <c r="L4" s="3"/>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row>
    <row r="5" spans="1:296" s="4" customFormat="1" ht="68.400000000000006" x14ac:dyDescent="0.6">
      <c r="A5" s="1"/>
      <c r="B5" s="2" t="s">
        <v>94</v>
      </c>
      <c r="C5" s="1"/>
      <c r="D5" s="90" t="s">
        <v>95</v>
      </c>
      <c r="E5" s="50"/>
      <c r="F5" s="90" t="s">
        <v>96</v>
      </c>
      <c r="G5" s="50"/>
      <c r="H5" s="90" t="s">
        <v>97</v>
      </c>
      <c r="I5" s="58"/>
      <c r="J5" s="51" t="s">
        <v>98</v>
      </c>
      <c r="K5" s="32"/>
      <c r="L5" s="33" t="s">
        <v>99</v>
      </c>
      <c r="M5" s="32"/>
      <c r="N5" s="33" t="s">
        <v>100</v>
      </c>
      <c r="O5" s="32"/>
      <c r="P5" s="33" t="s">
        <v>101</v>
      </c>
      <c r="Q5" s="32"/>
      <c r="R5" s="33" t="s">
        <v>102</v>
      </c>
      <c r="S5" s="32"/>
    </row>
    <row r="6" spans="1:296" s="4" customFormat="1" ht="17.100000000000001" x14ac:dyDescent="0.6">
      <c r="B6" s="2"/>
      <c r="C6" s="1"/>
      <c r="D6" s="2"/>
      <c r="E6" s="1"/>
      <c r="F6" s="2"/>
      <c r="G6" s="1"/>
      <c r="H6" s="2"/>
      <c r="I6" s="1"/>
      <c r="J6" s="3"/>
      <c r="L6" s="3"/>
      <c r="N6" s="3"/>
      <c r="P6" s="3"/>
      <c r="R6" s="3"/>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row>
    <row r="7" spans="1:296" s="35" customFormat="1" ht="27.6" x14ac:dyDescent="0.6">
      <c r="A7" s="47" t="s">
        <v>117</v>
      </c>
      <c r="B7" s="303" t="s">
        <v>223</v>
      </c>
      <c r="C7" s="34"/>
      <c r="D7" s="6" t="s">
        <v>119</v>
      </c>
      <c r="E7" s="34"/>
      <c r="F7" s="48"/>
      <c r="G7" s="34"/>
      <c r="H7" s="48"/>
      <c r="I7" s="34"/>
      <c r="J7" s="49"/>
    </row>
    <row r="8" spans="1:296" s="4" customFormat="1" ht="17.100000000000001" x14ac:dyDescent="0.6">
      <c r="B8" s="2"/>
      <c r="C8" s="1"/>
      <c r="D8" s="2"/>
      <c r="E8" s="1"/>
      <c r="F8" s="2"/>
      <c r="G8" s="1"/>
      <c r="H8" s="2"/>
      <c r="I8" s="1"/>
      <c r="J8" s="3"/>
      <c r="L8" s="3"/>
      <c r="N8" s="3"/>
      <c r="P8" s="3"/>
      <c r="R8" s="3"/>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row>
    <row r="9" spans="1:296" s="253" customFormat="1" ht="13.8" x14ac:dyDescent="0.6">
      <c r="A9" s="14"/>
      <c r="B9" s="28" t="s">
        <v>205</v>
      </c>
      <c r="C9" s="8"/>
      <c r="D9" s="18"/>
      <c r="E9" s="8"/>
      <c r="F9" s="18"/>
      <c r="G9" s="20"/>
      <c r="H9" s="18"/>
      <c r="I9" s="20"/>
      <c r="J9" s="40"/>
      <c r="K9" s="21"/>
      <c r="L9" s="40"/>
      <c r="M9" s="21"/>
      <c r="N9" s="40"/>
      <c r="O9" s="21"/>
      <c r="P9" s="40"/>
      <c r="Q9" s="21"/>
      <c r="R9" s="40"/>
      <c r="S9" s="21"/>
      <c r="T9" s="311"/>
      <c r="U9" s="311"/>
      <c r="V9" s="311"/>
      <c r="W9" s="311"/>
      <c r="X9" s="311"/>
      <c r="Y9" s="311"/>
      <c r="Z9" s="311"/>
      <c r="AA9" s="311"/>
      <c r="AB9" s="311"/>
      <c r="AC9" s="311"/>
      <c r="AD9" s="311"/>
      <c r="AE9" s="311"/>
      <c r="AF9" s="311"/>
      <c r="AG9" s="311"/>
      <c r="AH9" s="311"/>
      <c r="AI9" s="311"/>
      <c r="AJ9" s="311"/>
      <c r="AK9" s="311"/>
      <c r="AL9" s="311"/>
      <c r="AM9" s="311"/>
      <c r="AN9" s="311"/>
      <c r="AO9" s="311"/>
      <c r="AP9" s="311"/>
      <c r="AQ9" s="311"/>
      <c r="AR9" s="311"/>
      <c r="AS9" s="311"/>
      <c r="AT9" s="311"/>
      <c r="AU9" s="311"/>
      <c r="AV9" s="311"/>
      <c r="AW9" s="311"/>
      <c r="AX9" s="311"/>
      <c r="AY9" s="311"/>
      <c r="AZ9" s="311"/>
      <c r="BA9" s="311"/>
      <c r="BB9" s="311"/>
      <c r="BC9" s="311"/>
      <c r="BD9" s="311"/>
      <c r="BE9" s="311"/>
      <c r="BF9" s="311"/>
      <c r="BG9" s="311"/>
      <c r="BH9" s="311"/>
      <c r="BI9" s="311"/>
      <c r="BJ9" s="311"/>
      <c r="BK9" s="311"/>
      <c r="BL9" s="311"/>
      <c r="BM9" s="311"/>
      <c r="BN9" s="311"/>
      <c r="BO9" s="311"/>
      <c r="BP9" s="311"/>
      <c r="BQ9" s="311"/>
      <c r="BR9" s="311"/>
      <c r="BS9" s="311"/>
      <c r="BT9" s="311"/>
      <c r="BU9" s="311"/>
      <c r="BV9" s="311"/>
      <c r="BW9" s="311"/>
      <c r="BX9" s="311"/>
      <c r="BY9" s="311"/>
      <c r="BZ9" s="311"/>
      <c r="CA9" s="311"/>
      <c r="CB9" s="311"/>
      <c r="CC9" s="311"/>
      <c r="CD9" s="311"/>
      <c r="CE9" s="311"/>
      <c r="CF9" s="311"/>
      <c r="CG9" s="311"/>
      <c r="CH9" s="311"/>
      <c r="CI9" s="311"/>
      <c r="CJ9" s="311"/>
      <c r="CK9" s="311"/>
      <c r="CL9" s="311"/>
      <c r="CM9" s="311"/>
      <c r="CN9" s="311"/>
      <c r="CO9" s="311"/>
      <c r="CP9" s="311"/>
      <c r="CQ9" s="311"/>
      <c r="CR9" s="311"/>
      <c r="CS9" s="311"/>
      <c r="CT9" s="311"/>
      <c r="CU9" s="311"/>
      <c r="CV9" s="311"/>
      <c r="CW9" s="311"/>
      <c r="CX9" s="311"/>
      <c r="CY9" s="311"/>
      <c r="CZ9" s="311"/>
      <c r="DA9" s="311"/>
      <c r="DB9" s="311"/>
      <c r="DC9" s="311"/>
      <c r="DD9" s="311"/>
      <c r="DE9" s="311"/>
      <c r="DF9" s="311"/>
      <c r="DG9" s="311"/>
      <c r="DH9" s="311"/>
      <c r="DI9" s="311"/>
      <c r="DJ9" s="311"/>
      <c r="DK9" s="311"/>
      <c r="DL9" s="311"/>
      <c r="DM9" s="311"/>
      <c r="DN9" s="311"/>
      <c r="DO9" s="311"/>
      <c r="DP9" s="311"/>
      <c r="DQ9" s="311"/>
      <c r="DR9" s="311"/>
      <c r="DS9" s="311"/>
      <c r="DT9" s="311"/>
      <c r="DU9" s="311"/>
      <c r="DV9" s="311"/>
      <c r="DW9" s="311"/>
      <c r="DX9" s="311"/>
      <c r="DY9" s="311"/>
      <c r="DZ9" s="311"/>
      <c r="EA9" s="311"/>
      <c r="EB9" s="311"/>
      <c r="EC9" s="311"/>
      <c r="ED9" s="311"/>
      <c r="EE9" s="311"/>
      <c r="EF9" s="311"/>
      <c r="EG9" s="311"/>
      <c r="EH9" s="311"/>
      <c r="EI9" s="311"/>
      <c r="EJ9" s="311"/>
      <c r="EK9" s="311"/>
      <c r="EL9" s="311"/>
      <c r="EM9" s="311"/>
      <c r="EN9" s="311"/>
      <c r="EO9" s="311"/>
      <c r="EP9" s="311"/>
      <c r="EQ9" s="311"/>
      <c r="ER9" s="311"/>
      <c r="ES9" s="311"/>
      <c r="ET9" s="311"/>
      <c r="EU9" s="311"/>
      <c r="EV9" s="311"/>
      <c r="EW9" s="311"/>
      <c r="EX9" s="311"/>
      <c r="EY9" s="311"/>
      <c r="EZ9" s="311"/>
      <c r="FA9" s="311"/>
      <c r="FB9" s="311"/>
      <c r="FC9" s="311"/>
      <c r="FD9" s="311"/>
      <c r="FE9" s="311"/>
      <c r="FF9" s="311"/>
      <c r="FG9" s="311"/>
      <c r="FH9" s="311"/>
      <c r="FI9" s="311"/>
      <c r="FJ9" s="311"/>
      <c r="FK9" s="311"/>
      <c r="FL9" s="311"/>
      <c r="FM9" s="311"/>
      <c r="FN9" s="311"/>
      <c r="FO9" s="311"/>
      <c r="FP9" s="311"/>
      <c r="FQ9" s="311"/>
      <c r="FR9" s="311"/>
      <c r="FS9" s="311"/>
      <c r="FT9" s="311"/>
      <c r="FU9" s="311"/>
      <c r="FV9" s="311"/>
      <c r="FW9" s="311"/>
      <c r="FX9" s="311"/>
      <c r="FY9" s="311"/>
      <c r="FZ9" s="311"/>
      <c r="GA9" s="311"/>
      <c r="GB9" s="311"/>
      <c r="GC9" s="311"/>
      <c r="GD9" s="311"/>
      <c r="GE9" s="311"/>
      <c r="GF9" s="311"/>
      <c r="GG9" s="311"/>
      <c r="GH9" s="311"/>
      <c r="GI9" s="311"/>
      <c r="GJ9" s="311"/>
      <c r="GK9" s="311"/>
      <c r="GL9" s="311"/>
      <c r="GM9" s="311"/>
      <c r="GN9" s="311"/>
      <c r="GO9" s="311"/>
      <c r="GP9" s="311"/>
      <c r="GQ9" s="311"/>
      <c r="GR9" s="311"/>
      <c r="GS9" s="311"/>
      <c r="GT9" s="311"/>
      <c r="GU9" s="311"/>
      <c r="GV9" s="311"/>
      <c r="GW9" s="311"/>
      <c r="GX9" s="311"/>
      <c r="GY9" s="311"/>
      <c r="GZ9" s="311"/>
      <c r="HA9" s="311"/>
      <c r="HB9" s="311"/>
      <c r="HC9" s="311"/>
      <c r="HD9" s="311"/>
      <c r="HE9" s="311"/>
      <c r="HF9" s="311"/>
      <c r="HG9" s="311"/>
      <c r="HH9" s="311"/>
      <c r="HI9" s="311"/>
      <c r="HJ9" s="311"/>
      <c r="HK9" s="311"/>
      <c r="HL9" s="311"/>
      <c r="HM9" s="311"/>
      <c r="HN9" s="311"/>
      <c r="HO9" s="311"/>
      <c r="HP9" s="311"/>
      <c r="HQ9" s="311"/>
      <c r="HR9" s="311"/>
      <c r="HS9" s="311"/>
      <c r="HT9" s="311"/>
      <c r="HU9" s="311"/>
      <c r="HV9" s="311"/>
      <c r="HW9" s="311"/>
      <c r="HX9" s="311"/>
      <c r="HY9" s="311"/>
      <c r="HZ9" s="311"/>
      <c r="IA9" s="311"/>
      <c r="IB9" s="311"/>
      <c r="IC9" s="311"/>
      <c r="ID9" s="311"/>
      <c r="IE9" s="311"/>
      <c r="IF9" s="311"/>
      <c r="IG9" s="311"/>
      <c r="IH9" s="311"/>
      <c r="II9" s="311"/>
      <c r="IJ9" s="311"/>
      <c r="IK9" s="311"/>
      <c r="IL9" s="311"/>
      <c r="IM9" s="311"/>
      <c r="IN9" s="311"/>
      <c r="IO9" s="311"/>
      <c r="IP9" s="311"/>
      <c r="IQ9" s="311"/>
      <c r="IR9" s="311"/>
      <c r="IS9" s="311"/>
      <c r="IT9" s="311"/>
      <c r="IU9" s="311"/>
      <c r="IV9" s="311"/>
      <c r="IW9" s="311"/>
      <c r="IX9" s="311"/>
      <c r="IY9" s="311"/>
      <c r="IZ9" s="311"/>
      <c r="JA9" s="311"/>
      <c r="JB9" s="311"/>
      <c r="JC9" s="311"/>
      <c r="JD9" s="311"/>
      <c r="JE9" s="311"/>
      <c r="JF9" s="311"/>
      <c r="JG9" s="311"/>
      <c r="JH9" s="311"/>
      <c r="JI9" s="311"/>
      <c r="JJ9" s="311"/>
      <c r="JK9" s="311"/>
      <c r="JL9" s="311"/>
      <c r="JM9" s="311"/>
      <c r="JN9" s="311"/>
      <c r="JO9" s="311"/>
      <c r="JP9" s="311"/>
      <c r="JQ9" s="311"/>
      <c r="JR9" s="311"/>
      <c r="JS9" s="311"/>
      <c r="JT9" s="311"/>
      <c r="JU9" s="311"/>
      <c r="JV9" s="311"/>
      <c r="JW9" s="311"/>
      <c r="JX9" s="311"/>
      <c r="JY9" s="311"/>
      <c r="JZ9" s="311"/>
      <c r="KA9" s="311"/>
      <c r="KB9" s="311"/>
      <c r="KC9" s="311"/>
      <c r="KD9" s="311"/>
      <c r="KE9" s="311"/>
      <c r="KF9" s="311"/>
      <c r="KG9" s="311"/>
      <c r="KH9" s="311"/>
      <c r="KI9" s="311"/>
      <c r="KJ9" s="311"/>
    </row>
    <row r="10" spans="1:296" s="253" customFormat="1" ht="409.5" x14ac:dyDescent="0.6">
      <c r="A10" s="14"/>
      <c r="B10" s="23" t="s">
        <v>224</v>
      </c>
      <c r="C10" s="8"/>
      <c r="D10" s="9" t="s">
        <v>543</v>
      </c>
      <c r="E10" s="8"/>
      <c r="F10" s="338" t="s">
        <v>557</v>
      </c>
      <c r="G10" s="1"/>
      <c r="H10" s="338" t="s">
        <v>1449</v>
      </c>
      <c r="I10" s="1"/>
      <c r="J10" s="416"/>
      <c r="K10" s="4"/>
      <c r="L10" s="41"/>
      <c r="M10" s="4"/>
      <c r="N10" s="41"/>
      <c r="O10" s="4"/>
      <c r="P10" s="41"/>
      <c r="Q10" s="4"/>
      <c r="R10" s="41"/>
      <c r="S10" s="4"/>
      <c r="T10" s="311"/>
      <c r="U10" s="311"/>
      <c r="V10" s="311"/>
      <c r="W10" s="311"/>
      <c r="X10" s="311"/>
      <c r="Y10" s="311"/>
      <c r="Z10" s="311"/>
      <c r="AA10" s="311"/>
      <c r="AB10" s="311"/>
      <c r="AC10" s="311"/>
      <c r="AD10" s="311"/>
      <c r="AE10" s="311"/>
      <c r="AF10" s="311"/>
      <c r="AG10" s="311"/>
      <c r="AH10" s="311"/>
      <c r="AI10" s="311"/>
      <c r="AJ10" s="311"/>
      <c r="AK10" s="311"/>
      <c r="AL10" s="311"/>
      <c r="AM10" s="311"/>
      <c r="AN10" s="311"/>
      <c r="AO10" s="311"/>
      <c r="AP10" s="311"/>
      <c r="AQ10" s="311"/>
      <c r="AR10" s="311"/>
      <c r="AS10" s="311"/>
      <c r="AT10" s="311"/>
      <c r="AU10" s="311"/>
      <c r="AV10" s="311"/>
      <c r="AW10" s="311"/>
      <c r="AX10" s="311"/>
      <c r="AY10" s="311"/>
      <c r="AZ10" s="311"/>
      <c r="BA10" s="311"/>
      <c r="BB10" s="311"/>
      <c r="BC10" s="311"/>
      <c r="BD10" s="311"/>
      <c r="BE10" s="311"/>
      <c r="BF10" s="311"/>
      <c r="BG10" s="311"/>
      <c r="BH10" s="311"/>
      <c r="BI10" s="311"/>
      <c r="BJ10" s="311"/>
      <c r="BK10" s="311"/>
      <c r="BL10" s="311"/>
      <c r="BM10" s="311"/>
      <c r="BN10" s="311"/>
      <c r="BO10" s="311"/>
      <c r="BP10" s="311"/>
      <c r="BQ10" s="311"/>
      <c r="BR10" s="311"/>
      <c r="BS10" s="311"/>
      <c r="BT10" s="311"/>
      <c r="BU10" s="311"/>
      <c r="BV10" s="311"/>
      <c r="BW10" s="311"/>
      <c r="BX10" s="311"/>
      <c r="BY10" s="311"/>
      <c r="BZ10" s="311"/>
      <c r="CA10" s="311"/>
      <c r="CB10" s="311"/>
      <c r="CC10" s="311"/>
      <c r="CD10" s="311"/>
      <c r="CE10" s="311"/>
      <c r="CF10" s="311"/>
      <c r="CG10" s="311"/>
      <c r="CH10" s="311"/>
      <c r="CI10" s="311"/>
      <c r="CJ10" s="311"/>
      <c r="CK10" s="311"/>
      <c r="CL10" s="311"/>
      <c r="CM10" s="311"/>
      <c r="CN10" s="311"/>
      <c r="CO10" s="311"/>
      <c r="CP10" s="311"/>
      <c r="CQ10" s="311"/>
      <c r="CR10" s="311"/>
      <c r="CS10" s="311"/>
      <c r="CT10" s="311"/>
      <c r="CU10" s="311"/>
      <c r="CV10" s="311"/>
      <c r="CW10" s="311"/>
      <c r="CX10" s="311"/>
      <c r="CY10" s="311"/>
      <c r="CZ10" s="311"/>
      <c r="DA10" s="311"/>
      <c r="DB10" s="311"/>
      <c r="DC10" s="311"/>
      <c r="DD10" s="311"/>
      <c r="DE10" s="311"/>
      <c r="DF10" s="311"/>
      <c r="DG10" s="311"/>
      <c r="DH10" s="311"/>
      <c r="DI10" s="311"/>
      <c r="DJ10" s="311"/>
      <c r="DK10" s="311"/>
      <c r="DL10" s="311"/>
      <c r="DM10" s="311"/>
      <c r="DN10" s="311"/>
      <c r="DO10" s="311"/>
      <c r="DP10" s="311"/>
      <c r="DQ10" s="311"/>
      <c r="DR10" s="311"/>
      <c r="DS10" s="311"/>
      <c r="DT10" s="311"/>
      <c r="DU10" s="311"/>
      <c r="DV10" s="311"/>
      <c r="DW10" s="311"/>
      <c r="DX10" s="311"/>
      <c r="DY10" s="311"/>
      <c r="DZ10" s="311"/>
      <c r="EA10" s="311"/>
      <c r="EB10" s="311"/>
      <c r="EC10" s="311"/>
      <c r="ED10" s="311"/>
      <c r="EE10" s="311"/>
      <c r="EF10" s="311"/>
      <c r="EG10" s="311"/>
      <c r="EH10" s="311"/>
      <c r="EI10" s="311"/>
      <c r="EJ10" s="311"/>
      <c r="EK10" s="311"/>
      <c r="EL10" s="311"/>
      <c r="EM10" s="311"/>
      <c r="EN10" s="311"/>
      <c r="EO10" s="311"/>
      <c r="EP10" s="311"/>
      <c r="EQ10" s="311"/>
      <c r="ER10" s="311"/>
      <c r="ES10" s="311"/>
      <c r="ET10" s="311"/>
      <c r="EU10" s="311"/>
      <c r="EV10" s="311"/>
      <c r="EW10" s="311"/>
      <c r="EX10" s="311"/>
      <c r="EY10" s="311"/>
      <c r="EZ10" s="311"/>
      <c r="FA10" s="311"/>
      <c r="FB10" s="311"/>
      <c r="FC10" s="311"/>
      <c r="FD10" s="311"/>
      <c r="FE10" s="311"/>
      <c r="FF10" s="311"/>
      <c r="FG10" s="311"/>
      <c r="FH10" s="311"/>
      <c r="FI10" s="311"/>
      <c r="FJ10" s="311"/>
      <c r="FK10" s="311"/>
      <c r="FL10" s="311"/>
      <c r="FM10" s="311"/>
      <c r="FN10" s="311"/>
      <c r="FO10" s="311"/>
      <c r="FP10" s="311"/>
      <c r="FQ10" s="311"/>
      <c r="FR10" s="311"/>
      <c r="FS10" s="311"/>
      <c r="FT10" s="311"/>
      <c r="FU10" s="311"/>
      <c r="FV10" s="311"/>
      <c r="FW10" s="311"/>
      <c r="FX10" s="311"/>
      <c r="FY10" s="311"/>
      <c r="FZ10" s="311"/>
      <c r="GA10" s="311"/>
      <c r="GB10" s="311"/>
      <c r="GC10" s="311"/>
      <c r="GD10" s="311"/>
      <c r="GE10" s="311"/>
      <c r="GF10" s="311"/>
      <c r="GG10" s="311"/>
      <c r="GH10" s="311"/>
      <c r="GI10" s="311"/>
      <c r="GJ10" s="311"/>
      <c r="GK10" s="311"/>
      <c r="GL10" s="311"/>
      <c r="GM10" s="311"/>
      <c r="GN10" s="311"/>
      <c r="GO10" s="311"/>
      <c r="GP10" s="311"/>
      <c r="GQ10" s="311"/>
      <c r="GR10" s="311"/>
      <c r="GS10" s="311"/>
      <c r="GT10" s="311"/>
      <c r="GU10" s="311"/>
      <c r="GV10" s="311"/>
      <c r="GW10" s="311"/>
      <c r="GX10" s="311"/>
      <c r="GY10" s="311"/>
      <c r="GZ10" s="311"/>
      <c r="HA10" s="311"/>
      <c r="HB10" s="311"/>
      <c r="HC10" s="311"/>
      <c r="HD10" s="311"/>
      <c r="HE10" s="311"/>
      <c r="HF10" s="311"/>
      <c r="HG10" s="311"/>
      <c r="HH10" s="311"/>
      <c r="HI10" s="311"/>
      <c r="HJ10" s="311"/>
      <c r="HK10" s="311"/>
      <c r="HL10" s="311"/>
      <c r="HM10" s="311"/>
      <c r="HN10" s="311"/>
      <c r="HO10" s="311"/>
      <c r="HP10" s="311"/>
      <c r="HQ10" s="311"/>
      <c r="HR10" s="311"/>
      <c r="HS10" s="311"/>
      <c r="HT10" s="311"/>
      <c r="HU10" s="311"/>
      <c r="HV10" s="311"/>
      <c r="HW10" s="311"/>
      <c r="HX10" s="311"/>
      <c r="HY10" s="311"/>
      <c r="HZ10" s="311"/>
      <c r="IA10" s="311"/>
      <c r="IB10" s="311"/>
      <c r="IC10" s="311"/>
      <c r="ID10" s="311"/>
      <c r="IE10" s="311"/>
      <c r="IF10" s="311"/>
      <c r="IG10" s="311"/>
      <c r="IH10" s="311"/>
      <c r="II10" s="311"/>
      <c r="IJ10" s="311"/>
      <c r="IK10" s="311"/>
      <c r="IL10" s="311"/>
      <c r="IM10" s="311"/>
      <c r="IN10" s="311"/>
      <c r="IO10" s="311"/>
      <c r="IP10" s="311"/>
      <c r="IQ10" s="311"/>
      <c r="IR10" s="311"/>
      <c r="IS10" s="311"/>
      <c r="IT10" s="311"/>
      <c r="IU10" s="311"/>
      <c r="IV10" s="311"/>
      <c r="IW10" s="311"/>
      <c r="IX10" s="311"/>
      <c r="IY10" s="311"/>
      <c r="IZ10" s="311"/>
      <c r="JA10" s="311"/>
      <c r="JB10" s="311"/>
      <c r="JC10" s="311"/>
      <c r="JD10" s="311"/>
      <c r="JE10" s="311"/>
      <c r="JF10" s="311"/>
      <c r="JG10" s="311"/>
      <c r="JH10" s="311"/>
      <c r="JI10" s="311"/>
      <c r="JJ10" s="311"/>
      <c r="JK10" s="311"/>
      <c r="JL10" s="311"/>
      <c r="JM10" s="311"/>
      <c r="JN10" s="311"/>
      <c r="JO10" s="311"/>
      <c r="JP10" s="311"/>
      <c r="JQ10" s="311"/>
      <c r="JR10" s="311"/>
      <c r="JS10" s="311"/>
      <c r="JT10" s="311"/>
      <c r="JU10" s="311"/>
      <c r="JV10" s="311"/>
      <c r="JW10" s="311"/>
      <c r="JX10" s="311"/>
      <c r="JY10" s="311"/>
      <c r="JZ10" s="311"/>
      <c r="KA10" s="311"/>
      <c r="KB10" s="311"/>
      <c r="KC10" s="311"/>
      <c r="KD10" s="311"/>
      <c r="KE10" s="311"/>
      <c r="KF10" s="311"/>
      <c r="KG10" s="311"/>
      <c r="KH10" s="311"/>
      <c r="KI10" s="311"/>
      <c r="KJ10" s="311"/>
    </row>
    <row r="11" spans="1:296" s="253" customFormat="1" ht="13.8" x14ac:dyDescent="0.6">
      <c r="A11" s="15"/>
      <c r="B11" s="24" t="s">
        <v>225</v>
      </c>
      <c r="C11" s="10"/>
      <c r="D11" s="11" t="s">
        <v>543</v>
      </c>
      <c r="E11" s="10"/>
      <c r="F11" s="338" t="s">
        <v>544</v>
      </c>
      <c r="G11" s="38"/>
      <c r="H11" s="338" t="s">
        <v>544</v>
      </c>
      <c r="I11" s="38"/>
      <c r="J11" s="413"/>
      <c r="K11" s="35"/>
      <c r="L11" s="41"/>
      <c r="M11" s="35"/>
      <c r="N11" s="41"/>
      <c r="O11" s="35"/>
      <c r="P11" s="41"/>
      <c r="Q11" s="35"/>
      <c r="R11" s="41"/>
      <c r="S11" s="35"/>
      <c r="T11" s="311"/>
      <c r="U11" s="311"/>
      <c r="V11" s="311"/>
      <c r="W11" s="311"/>
      <c r="X11" s="311"/>
      <c r="Y11" s="311"/>
      <c r="Z11" s="311"/>
      <c r="AA11" s="311"/>
      <c r="AB11" s="311"/>
      <c r="AC11" s="311"/>
      <c r="AD11" s="311"/>
      <c r="AE11" s="311"/>
      <c r="AF11" s="311"/>
      <c r="AG11" s="311"/>
      <c r="AH11" s="311"/>
      <c r="AI11" s="311"/>
      <c r="AJ11" s="311"/>
      <c r="AK11" s="311"/>
      <c r="AL11" s="311"/>
      <c r="AM11" s="311"/>
      <c r="AN11" s="311"/>
      <c r="AO11" s="311"/>
      <c r="AP11" s="311"/>
      <c r="AQ11" s="311"/>
      <c r="AR11" s="311"/>
      <c r="AS11" s="311"/>
      <c r="AT11" s="311"/>
      <c r="AU11" s="311"/>
      <c r="AV11" s="311"/>
      <c r="AW11" s="311"/>
      <c r="AX11" s="311"/>
      <c r="AY11" s="311"/>
      <c r="AZ11" s="311"/>
      <c r="BA11" s="311"/>
      <c r="BB11" s="311"/>
      <c r="BC11" s="311"/>
      <c r="BD11" s="311"/>
      <c r="BE11" s="311"/>
      <c r="BF11" s="311"/>
      <c r="BG11" s="311"/>
      <c r="BH11" s="311"/>
      <c r="BI11" s="311"/>
      <c r="BJ11" s="311"/>
      <c r="BK11" s="311"/>
      <c r="BL11" s="311"/>
      <c r="BM11" s="311"/>
      <c r="BN11" s="311"/>
      <c r="BO11" s="311"/>
      <c r="BP11" s="311"/>
      <c r="BQ11" s="311"/>
      <c r="BR11" s="311"/>
      <c r="BS11" s="311"/>
      <c r="BT11" s="311"/>
      <c r="BU11" s="311"/>
      <c r="BV11" s="311"/>
      <c r="BW11" s="311"/>
      <c r="BX11" s="311"/>
      <c r="BY11" s="311"/>
      <c r="BZ11" s="311"/>
      <c r="CA11" s="311"/>
      <c r="CB11" s="311"/>
      <c r="CC11" s="311"/>
      <c r="CD11" s="311"/>
      <c r="CE11" s="311"/>
      <c r="CF11" s="311"/>
      <c r="CG11" s="311"/>
      <c r="CH11" s="311"/>
      <c r="CI11" s="311"/>
      <c r="CJ11" s="311"/>
      <c r="CK11" s="311"/>
      <c r="CL11" s="311"/>
      <c r="CM11" s="311"/>
      <c r="CN11" s="311"/>
      <c r="CO11" s="311"/>
      <c r="CP11" s="311"/>
      <c r="CQ11" s="311"/>
      <c r="CR11" s="311"/>
      <c r="CS11" s="311"/>
      <c r="CT11" s="311"/>
      <c r="CU11" s="311"/>
      <c r="CV11" s="311"/>
      <c r="CW11" s="311"/>
      <c r="CX11" s="311"/>
      <c r="CY11" s="311"/>
      <c r="CZ11" s="311"/>
      <c r="DA11" s="311"/>
      <c r="DB11" s="311"/>
      <c r="DC11" s="311"/>
      <c r="DD11" s="311"/>
      <c r="DE11" s="311"/>
      <c r="DF11" s="311"/>
      <c r="DG11" s="311"/>
      <c r="DH11" s="311"/>
      <c r="DI11" s="311"/>
      <c r="DJ11" s="311"/>
      <c r="DK11" s="311"/>
      <c r="DL11" s="311"/>
      <c r="DM11" s="311"/>
      <c r="DN11" s="311"/>
      <c r="DO11" s="311"/>
      <c r="DP11" s="311"/>
      <c r="DQ11" s="311"/>
      <c r="DR11" s="311"/>
      <c r="DS11" s="311"/>
      <c r="DT11" s="311"/>
      <c r="DU11" s="311"/>
      <c r="DV11" s="311"/>
      <c r="DW11" s="311"/>
      <c r="DX11" s="311"/>
      <c r="DY11" s="311"/>
      <c r="DZ11" s="311"/>
      <c r="EA11" s="311"/>
      <c r="EB11" s="311"/>
      <c r="EC11" s="311"/>
      <c r="ED11" s="311"/>
      <c r="EE11" s="311"/>
      <c r="EF11" s="311"/>
      <c r="EG11" s="311"/>
      <c r="EH11" s="311"/>
      <c r="EI11" s="311"/>
      <c r="EJ11" s="311"/>
      <c r="EK11" s="311"/>
      <c r="EL11" s="311"/>
      <c r="EM11" s="311"/>
      <c r="EN11" s="311"/>
      <c r="EO11" s="311"/>
      <c r="EP11" s="311"/>
      <c r="EQ11" s="311"/>
      <c r="ER11" s="311"/>
      <c r="ES11" s="311"/>
      <c r="ET11" s="311"/>
      <c r="EU11" s="311"/>
      <c r="EV11" s="311"/>
      <c r="EW11" s="311"/>
      <c r="EX11" s="311"/>
      <c r="EY11" s="311"/>
      <c r="EZ11" s="311"/>
      <c r="FA11" s="311"/>
      <c r="FB11" s="311"/>
      <c r="FC11" s="311"/>
      <c r="FD11" s="311"/>
      <c r="FE11" s="311"/>
      <c r="FF11" s="311"/>
      <c r="FG11" s="311"/>
      <c r="FH11" s="311"/>
      <c r="FI11" s="311"/>
      <c r="FJ11" s="311"/>
      <c r="FK11" s="311"/>
      <c r="FL11" s="311"/>
      <c r="FM11" s="311"/>
      <c r="FN11" s="311"/>
      <c r="FO11" s="311"/>
      <c r="FP11" s="311"/>
      <c r="FQ11" s="311"/>
      <c r="FR11" s="311"/>
      <c r="FS11" s="311"/>
      <c r="FT11" s="311"/>
      <c r="FU11" s="311"/>
      <c r="FV11" s="311"/>
      <c r="FW11" s="311"/>
      <c r="FX11" s="311"/>
      <c r="FY11" s="311"/>
      <c r="FZ11" s="311"/>
      <c r="GA11" s="311"/>
      <c r="GB11" s="311"/>
      <c r="GC11" s="311"/>
      <c r="GD11" s="311"/>
      <c r="GE11" s="311"/>
      <c r="GF11" s="311"/>
      <c r="GG11" s="311"/>
      <c r="GH11" s="311"/>
      <c r="GI11" s="311"/>
      <c r="GJ11" s="311"/>
      <c r="GK11" s="311"/>
      <c r="GL11" s="311"/>
      <c r="GM11" s="311"/>
      <c r="GN11" s="311"/>
      <c r="GO11" s="311"/>
      <c r="GP11" s="311"/>
      <c r="GQ11" s="311"/>
      <c r="GR11" s="311"/>
      <c r="GS11" s="311"/>
      <c r="GT11" s="311"/>
      <c r="GU11" s="311"/>
      <c r="GV11" s="311"/>
      <c r="GW11" s="311"/>
      <c r="GX11" s="311"/>
      <c r="GY11" s="311"/>
      <c r="GZ11" s="311"/>
      <c r="HA11" s="311"/>
      <c r="HB11" s="311"/>
      <c r="HC11" s="311"/>
      <c r="HD11" s="311"/>
      <c r="HE11" s="311"/>
      <c r="HF11" s="311"/>
      <c r="HG11" s="311"/>
      <c r="HH11" s="311"/>
      <c r="HI11" s="311"/>
      <c r="HJ11" s="311"/>
      <c r="HK11" s="311"/>
      <c r="HL11" s="311"/>
      <c r="HM11" s="311"/>
      <c r="HN11" s="311"/>
      <c r="HO11" s="311"/>
      <c r="HP11" s="311"/>
      <c r="HQ11" s="311"/>
      <c r="HR11" s="311"/>
      <c r="HS11" s="311"/>
      <c r="HT11" s="311"/>
      <c r="HU11" s="311"/>
      <c r="HV11" s="311"/>
      <c r="HW11" s="311"/>
      <c r="HX11" s="311"/>
      <c r="HY11" s="311"/>
      <c r="HZ11" s="311"/>
      <c r="IA11" s="311"/>
      <c r="IB11" s="311"/>
      <c r="IC11" s="311"/>
      <c r="ID11" s="311"/>
      <c r="IE11" s="311"/>
      <c r="IF11" s="311"/>
      <c r="IG11" s="311"/>
      <c r="IH11" s="311"/>
      <c r="II11" s="311"/>
      <c r="IJ11" s="311"/>
      <c r="IK11" s="311"/>
      <c r="IL11" s="311"/>
      <c r="IM11" s="311"/>
      <c r="IN11" s="311"/>
      <c r="IO11" s="311"/>
      <c r="IP11" s="311"/>
      <c r="IQ11" s="311"/>
      <c r="IR11" s="311"/>
      <c r="IS11" s="311"/>
      <c r="IT11" s="311"/>
      <c r="IU11" s="311"/>
      <c r="IV11" s="311"/>
      <c r="IW11" s="311"/>
      <c r="IX11" s="311"/>
      <c r="IY11" s="311"/>
      <c r="IZ11" s="311"/>
      <c r="JA11" s="311"/>
      <c r="JB11" s="311"/>
      <c r="JC11" s="311"/>
      <c r="JD11" s="311"/>
      <c r="JE11" s="311"/>
      <c r="JF11" s="311"/>
      <c r="JG11" s="311"/>
      <c r="JH11" s="311"/>
      <c r="JI11" s="311"/>
      <c r="JJ11" s="311"/>
      <c r="JK11" s="311"/>
      <c r="JL11" s="311"/>
      <c r="JM11" s="311"/>
      <c r="JN11" s="311"/>
      <c r="JO11" s="311"/>
      <c r="JP11" s="311"/>
      <c r="JQ11" s="311"/>
      <c r="JR11" s="311"/>
      <c r="JS11" s="311"/>
      <c r="JT11" s="311"/>
      <c r="JU11" s="311"/>
      <c r="JV11" s="311"/>
      <c r="JW11" s="311"/>
      <c r="JX11" s="311"/>
      <c r="JY11" s="311"/>
      <c r="JZ11" s="311"/>
      <c r="KA11" s="311"/>
      <c r="KB11" s="311"/>
      <c r="KC11" s="311"/>
      <c r="KD11" s="311"/>
      <c r="KE11" s="311"/>
      <c r="KF11" s="311"/>
      <c r="KG11" s="311"/>
      <c r="KH11" s="311"/>
      <c r="KI11" s="311"/>
      <c r="KJ11" s="311"/>
    </row>
    <row r="12" spans="1:296" s="253" customFormat="1" ht="17.100000000000001" x14ac:dyDescent="0.6">
      <c r="A12" s="15"/>
      <c r="B12" s="25" t="s">
        <v>208</v>
      </c>
      <c r="C12" s="10"/>
      <c r="D12" s="341">
        <v>49100000</v>
      </c>
      <c r="E12" s="10"/>
      <c r="F12" s="11" t="s">
        <v>558</v>
      </c>
      <c r="G12" s="1"/>
      <c r="H12" s="96" t="s">
        <v>107</v>
      </c>
      <c r="I12" s="1"/>
      <c r="J12" s="413"/>
      <c r="K12" s="4"/>
      <c r="L12" s="41"/>
      <c r="M12" s="4"/>
      <c r="N12" s="41"/>
      <c r="O12" s="4"/>
      <c r="P12" s="41"/>
      <c r="Q12" s="4"/>
      <c r="R12" s="41"/>
      <c r="S12" s="4"/>
      <c r="T12" s="311"/>
      <c r="U12" s="311"/>
      <c r="V12" s="311"/>
      <c r="W12" s="311"/>
      <c r="X12" s="311"/>
      <c r="Y12" s="311"/>
      <c r="Z12" s="311"/>
      <c r="AA12" s="311"/>
      <c r="AB12" s="311"/>
      <c r="AC12" s="311"/>
      <c r="AD12" s="311"/>
      <c r="AE12" s="311"/>
      <c r="AF12" s="311"/>
      <c r="AG12" s="311"/>
      <c r="AH12" s="311"/>
      <c r="AI12" s="311"/>
      <c r="AJ12" s="311"/>
      <c r="AK12" s="311"/>
      <c r="AL12" s="311"/>
      <c r="AM12" s="311"/>
      <c r="AN12" s="311"/>
      <c r="AO12" s="311"/>
      <c r="AP12" s="311"/>
      <c r="AQ12" s="311"/>
      <c r="AR12" s="311"/>
      <c r="AS12" s="311"/>
      <c r="AT12" s="311"/>
      <c r="AU12" s="311"/>
      <c r="AV12" s="311"/>
      <c r="AW12" s="311"/>
      <c r="AX12" s="311"/>
      <c r="AY12" s="311"/>
      <c r="AZ12" s="311"/>
      <c r="BA12" s="311"/>
      <c r="BB12" s="311"/>
      <c r="BC12" s="311"/>
      <c r="BD12" s="311"/>
      <c r="BE12" s="311"/>
      <c r="BF12" s="311"/>
      <c r="BG12" s="311"/>
      <c r="BH12" s="311"/>
      <c r="BI12" s="311"/>
      <c r="BJ12" s="311"/>
      <c r="BK12" s="311"/>
      <c r="BL12" s="311"/>
      <c r="BM12" s="311"/>
      <c r="BN12" s="311"/>
      <c r="BO12" s="311"/>
      <c r="BP12" s="311"/>
      <c r="BQ12" s="311"/>
      <c r="BR12" s="311"/>
      <c r="BS12" s="311"/>
      <c r="BT12" s="311"/>
      <c r="BU12" s="311"/>
      <c r="BV12" s="311"/>
      <c r="BW12" s="311"/>
      <c r="BX12" s="311"/>
      <c r="BY12" s="311"/>
      <c r="BZ12" s="311"/>
      <c r="CA12" s="311"/>
      <c r="CB12" s="311"/>
      <c r="CC12" s="311"/>
      <c r="CD12" s="311"/>
      <c r="CE12" s="311"/>
      <c r="CF12" s="311"/>
      <c r="CG12" s="311"/>
      <c r="CH12" s="311"/>
      <c r="CI12" s="311"/>
      <c r="CJ12" s="311"/>
      <c r="CK12" s="311"/>
      <c r="CL12" s="311"/>
      <c r="CM12" s="311"/>
      <c r="CN12" s="311"/>
      <c r="CO12" s="311"/>
      <c r="CP12" s="311"/>
      <c r="CQ12" s="311"/>
      <c r="CR12" s="311"/>
      <c r="CS12" s="311"/>
      <c r="CT12" s="311"/>
      <c r="CU12" s="311"/>
      <c r="CV12" s="311"/>
      <c r="CW12" s="311"/>
      <c r="CX12" s="311"/>
      <c r="CY12" s="311"/>
      <c r="CZ12" s="311"/>
      <c r="DA12" s="311"/>
      <c r="DB12" s="311"/>
      <c r="DC12" s="311"/>
      <c r="DD12" s="311"/>
      <c r="DE12" s="311"/>
      <c r="DF12" s="311"/>
      <c r="DG12" s="311"/>
      <c r="DH12" s="311"/>
      <c r="DI12" s="311"/>
      <c r="DJ12" s="311"/>
      <c r="DK12" s="311"/>
      <c r="DL12" s="311"/>
      <c r="DM12" s="311"/>
      <c r="DN12" s="311"/>
      <c r="DO12" s="311"/>
      <c r="DP12" s="311"/>
      <c r="DQ12" s="311"/>
      <c r="DR12" s="311"/>
      <c r="DS12" s="311"/>
      <c r="DT12" s="311"/>
      <c r="DU12" s="311"/>
      <c r="DV12" s="311"/>
      <c r="DW12" s="311"/>
      <c r="DX12" s="311"/>
      <c r="DY12" s="311"/>
      <c r="DZ12" s="311"/>
      <c r="EA12" s="311"/>
      <c r="EB12" s="311"/>
      <c r="EC12" s="311"/>
      <c r="ED12" s="311"/>
      <c r="EE12" s="311"/>
      <c r="EF12" s="311"/>
      <c r="EG12" s="311"/>
      <c r="EH12" s="311"/>
      <c r="EI12" s="311"/>
      <c r="EJ12" s="311"/>
      <c r="EK12" s="311"/>
      <c r="EL12" s="311"/>
      <c r="EM12" s="311"/>
      <c r="EN12" s="311"/>
      <c r="EO12" s="311"/>
      <c r="EP12" s="311"/>
      <c r="EQ12" s="311"/>
      <c r="ER12" s="311"/>
      <c r="ES12" s="311"/>
      <c r="ET12" s="311"/>
      <c r="EU12" s="311"/>
      <c r="EV12" s="311"/>
      <c r="EW12" s="311"/>
      <c r="EX12" s="311"/>
      <c r="EY12" s="311"/>
      <c r="EZ12" s="311"/>
      <c r="FA12" s="311"/>
      <c r="FB12" s="311"/>
      <c r="FC12" s="311"/>
      <c r="FD12" s="311"/>
      <c r="FE12" s="311"/>
      <c r="FF12" s="311"/>
      <c r="FG12" s="311"/>
      <c r="FH12" s="311"/>
      <c r="FI12" s="311"/>
      <c r="FJ12" s="311"/>
      <c r="FK12" s="311"/>
      <c r="FL12" s="311"/>
      <c r="FM12" s="311"/>
      <c r="FN12" s="311"/>
      <c r="FO12" s="311"/>
      <c r="FP12" s="311"/>
      <c r="FQ12" s="311"/>
      <c r="FR12" s="311"/>
      <c r="FS12" s="311"/>
      <c r="FT12" s="311"/>
      <c r="FU12" s="311"/>
      <c r="FV12" s="311"/>
      <c r="FW12" s="311"/>
      <c r="FX12" s="311"/>
      <c r="FY12" s="311"/>
      <c r="FZ12" s="311"/>
      <c r="GA12" s="311"/>
      <c r="GB12" s="311"/>
      <c r="GC12" s="311"/>
      <c r="GD12" s="311"/>
      <c r="GE12" s="311"/>
      <c r="GF12" s="311"/>
      <c r="GG12" s="311"/>
      <c r="GH12" s="311"/>
      <c r="GI12" s="311"/>
      <c r="GJ12" s="311"/>
      <c r="GK12" s="311"/>
      <c r="GL12" s="311"/>
      <c r="GM12" s="311"/>
      <c r="GN12" s="311"/>
      <c r="GO12" s="311"/>
      <c r="GP12" s="311"/>
      <c r="GQ12" s="311"/>
      <c r="GR12" s="311"/>
      <c r="GS12" s="311"/>
      <c r="GT12" s="311"/>
      <c r="GU12" s="311"/>
      <c r="GV12" s="311"/>
      <c r="GW12" s="311"/>
      <c r="GX12" s="311"/>
      <c r="GY12" s="311"/>
      <c r="GZ12" s="311"/>
      <c r="HA12" s="311"/>
      <c r="HB12" s="311"/>
      <c r="HC12" s="311"/>
      <c r="HD12" s="311"/>
      <c r="HE12" s="311"/>
      <c r="HF12" s="311"/>
      <c r="HG12" s="311"/>
      <c r="HH12" s="311"/>
      <c r="HI12" s="311"/>
      <c r="HJ12" s="311"/>
      <c r="HK12" s="311"/>
      <c r="HL12" s="311"/>
      <c r="HM12" s="311"/>
      <c r="HN12" s="311"/>
      <c r="HO12" s="311"/>
      <c r="HP12" s="311"/>
      <c r="HQ12" s="311"/>
      <c r="HR12" s="311"/>
      <c r="HS12" s="311"/>
      <c r="HT12" s="311"/>
      <c r="HU12" s="311"/>
      <c r="HV12" s="311"/>
      <c r="HW12" s="311"/>
      <c r="HX12" s="311"/>
      <c r="HY12" s="311"/>
      <c r="HZ12" s="311"/>
      <c r="IA12" s="311"/>
      <c r="IB12" s="311"/>
      <c r="IC12" s="311"/>
      <c r="ID12" s="311"/>
      <c r="IE12" s="311"/>
      <c r="IF12" s="311"/>
      <c r="IG12" s="311"/>
      <c r="IH12" s="311"/>
      <c r="II12" s="311"/>
      <c r="IJ12" s="311"/>
      <c r="IK12" s="311"/>
      <c r="IL12" s="311"/>
      <c r="IM12" s="311"/>
      <c r="IN12" s="311"/>
      <c r="IO12" s="311"/>
      <c r="IP12" s="311"/>
      <c r="IQ12" s="311"/>
      <c r="IR12" s="311"/>
      <c r="IS12" s="311"/>
      <c r="IT12" s="311"/>
      <c r="IU12" s="311"/>
      <c r="IV12" s="311"/>
      <c r="IW12" s="311"/>
      <c r="IX12" s="311"/>
      <c r="IY12" s="311"/>
      <c r="IZ12" s="311"/>
      <c r="JA12" s="311"/>
      <c r="JB12" s="311"/>
      <c r="JC12" s="311"/>
      <c r="JD12" s="311"/>
      <c r="JE12" s="311"/>
      <c r="JF12" s="311"/>
      <c r="JG12" s="311"/>
      <c r="JH12" s="311"/>
      <c r="JI12" s="311"/>
      <c r="JJ12" s="311"/>
      <c r="JK12" s="311"/>
      <c r="JL12" s="311"/>
      <c r="JM12" s="311"/>
      <c r="JN12" s="311"/>
      <c r="JO12" s="311"/>
      <c r="JP12" s="311"/>
      <c r="JQ12" s="311"/>
      <c r="JR12" s="311"/>
      <c r="JS12" s="311"/>
      <c r="JT12" s="311"/>
      <c r="JU12" s="311"/>
      <c r="JV12" s="311"/>
      <c r="JW12" s="311"/>
      <c r="JX12" s="311"/>
      <c r="JY12" s="311"/>
      <c r="JZ12" s="311"/>
      <c r="KA12" s="311"/>
      <c r="KB12" s="311"/>
      <c r="KC12" s="311"/>
      <c r="KD12" s="311"/>
      <c r="KE12" s="311"/>
      <c r="KF12" s="311"/>
      <c r="KG12" s="311"/>
      <c r="KH12" s="311"/>
      <c r="KI12" s="311"/>
      <c r="KJ12" s="311"/>
    </row>
    <row r="13" spans="1:296" s="253" customFormat="1" ht="13.8" x14ac:dyDescent="0.6">
      <c r="A13" s="15"/>
      <c r="B13" s="26" t="str">
        <f>LEFT(B12,SEARCH(",",B12))&amp;" value"</f>
        <v>Crude oil (2709), value</v>
      </c>
      <c r="C13" s="10"/>
      <c r="D13" s="341">
        <v>17000000000</v>
      </c>
      <c r="E13" s="10"/>
      <c r="F13" s="11" t="s">
        <v>529</v>
      </c>
      <c r="G13" s="20"/>
      <c r="H13" s="96" t="s">
        <v>107</v>
      </c>
      <c r="I13" s="20"/>
      <c r="J13" s="413"/>
      <c r="K13" s="21"/>
      <c r="L13" s="41"/>
      <c r="M13" s="21"/>
      <c r="N13" s="41"/>
      <c r="O13" s="21"/>
      <c r="P13" s="41"/>
      <c r="Q13" s="21"/>
      <c r="R13" s="41"/>
      <c r="S13" s="21"/>
      <c r="T13" s="311"/>
      <c r="U13" s="311"/>
      <c r="V13" s="311"/>
      <c r="W13" s="311"/>
      <c r="X13" s="311"/>
      <c r="Y13" s="311"/>
      <c r="Z13" s="311"/>
      <c r="AA13" s="311"/>
      <c r="AB13" s="311"/>
      <c r="AC13" s="311"/>
      <c r="AD13" s="311"/>
      <c r="AE13" s="311"/>
      <c r="AF13" s="311"/>
      <c r="AG13" s="311"/>
      <c r="AH13" s="311"/>
      <c r="AI13" s="311"/>
      <c r="AJ13" s="311"/>
      <c r="AK13" s="311"/>
      <c r="AL13" s="311"/>
      <c r="AM13" s="311"/>
      <c r="AN13" s="311"/>
      <c r="AO13" s="311"/>
      <c r="AP13" s="311"/>
      <c r="AQ13" s="311"/>
      <c r="AR13" s="311"/>
      <c r="AS13" s="311"/>
      <c r="AT13" s="311"/>
      <c r="AU13" s="311"/>
      <c r="AV13" s="311"/>
      <c r="AW13" s="311"/>
      <c r="AX13" s="311"/>
      <c r="AY13" s="311"/>
      <c r="AZ13" s="311"/>
      <c r="BA13" s="311"/>
      <c r="BB13" s="311"/>
      <c r="BC13" s="311"/>
      <c r="BD13" s="311"/>
      <c r="BE13" s="311"/>
      <c r="BF13" s="311"/>
      <c r="BG13" s="311"/>
      <c r="BH13" s="311"/>
      <c r="BI13" s="311"/>
      <c r="BJ13" s="311"/>
      <c r="BK13" s="311"/>
      <c r="BL13" s="311"/>
      <c r="BM13" s="311"/>
      <c r="BN13" s="311"/>
      <c r="BO13" s="311"/>
      <c r="BP13" s="311"/>
      <c r="BQ13" s="311"/>
      <c r="BR13" s="311"/>
      <c r="BS13" s="311"/>
      <c r="BT13" s="311"/>
      <c r="BU13" s="311"/>
      <c r="BV13" s="311"/>
      <c r="BW13" s="311"/>
      <c r="BX13" s="311"/>
      <c r="BY13" s="311"/>
      <c r="BZ13" s="311"/>
      <c r="CA13" s="311"/>
      <c r="CB13" s="311"/>
      <c r="CC13" s="311"/>
      <c r="CD13" s="311"/>
      <c r="CE13" s="311"/>
      <c r="CF13" s="311"/>
      <c r="CG13" s="311"/>
      <c r="CH13" s="311"/>
      <c r="CI13" s="311"/>
      <c r="CJ13" s="311"/>
      <c r="CK13" s="311"/>
      <c r="CL13" s="311"/>
      <c r="CM13" s="311"/>
      <c r="CN13" s="311"/>
      <c r="CO13" s="311"/>
      <c r="CP13" s="311"/>
      <c r="CQ13" s="311"/>
      <c r="CR13" s="311"/>
      <c r="CS13" s="311"/>
      <c r="CT13" s="311"/>
      <c r="CU13" s="311"/>
      <c r="CV13" s="311"/>
      <c r="CW13" s="311"/>
      <c r="CX13" s="311"/>
      <c r="CY13" s="311"/>
      <c r="CZ13" s="311"/>
      <c r="DA13" s="311"/>
      <c r="DB13" s="311"/>
      <c r="DC13" s="311"/>
      <c r="DD13" s="311"/>
      <c r="DE13" s="311"/>
      <c r="DF13" s="311"/>
      <c r="DG13" s="311"/>
      <c r="DH13" s="311"/>
      <c r="DI13" s="311"/>
      <c r="DJ13" s="311"/>
      <c r="DK13" s="311"/>
      <c r="DL13" s="311"/>
      <c r="DM13" s="311"/>
      <c r="DN13" s="311"/>
      <c r="DO13" s="311"/>
      <c r="DP13" s="311"/>
      <c r="DQ13" s="311"/>
      <c r="DR13" s="311"/>
      <c r="DS13" s="311"/>
      <c r="DT13" s="311"/>
      <c r="DU13" s="311"/>
      <c r="DV13" s="311"/>
      <c r="DW13" s="311"/>
      <c r="DX13" s="311"/>
      <c r="DY13" s="311"/>
      <c r="DZ13" s="311"/>
      <c r="EA13" s="311"/>
      <c r="EB13" s="311"/>
      <c r="EC13" s="311"/>
      <c r="ED13" s="311"/>
      <c r="EE13" s="311"/>
      <c r="EF13" s="311"/>
      <c r="EG13" s="311"/>
      <c r="EH13" s="311"/>
      <c r="EI13" s="311"/>
      <c r="EJ13" s="311"/>
      <c r="EK13" s="311"/>
      <c r="EL13" s="311"/>
      <c r="EM13" s="311"/>
      <c r="EN13" s="311"/>
      <c r="EO13" s="311"/>
      <c r="EP13" s="311"/>
      <c r="EQ13" s="311"/>
      <c r="ER13" s="311"/>
      <c r="ES13" s="311"/>
      <c r="ET13" s="311"/>
      <c r="EU13" s="311"/>
      <c r="EV13" s="311"/>
      <c r="EW13" s="311"/>
      <c r="EX13" s="311"/>
      <c r="EY13" s="311"/>
      <c r="EZ13" s="311"/>
      <c r="FA13" s="311"/>
      <c r="FB13" s="311"/>
      <c r="FC13" s="311"/>
      <c r="FD13" s="311"/>
      <c r="FE13" s="311"/>
      <c r="FF13" s="311"/>
      <c r="FG13" s="311"/>
      <c r="FH13" s="311"/>
      <c r="FI13" s="311"/>
      <c r="FJ13" s="311"/>
      <c r="FK13" s="311"/>
      <c r="FL13" s="311"/>
      <c r="FM13" s="311"/>
      <c r="FN13" s="311"/>
      <c r="FO13" s="311"/>
      <c r="FP13" s="311"/>
      <c r="FQ13" s="311"/>
      <c r="FR13" s="311"/>
      <c r="FS13" s="311"/>
      <c r="FT13" s="311"/>
      <c r="FU13" s="311"/>
      <c r="FV13" s="311"/>
      <c r="FW13" s="311"/>
      <c r="FX13" s="311"/>
      <c r="FY13" s="311"/>
      <c r="FZ13" s="311"/>
      <c r="GA13" s="311"/>
      <c r="GB13" s="311"/>
      <c r="GC13" s="311"/>
      <c r="GD13" s="311"/>
      <c r="GE13" s="311"/>
      <c r="GF13" s="311"/>
      <c r="GG13" s="311"/>
      <c r="GH13" s="311"/>
      <c r="GI13" s="311"/>
      <c r="GJ13" s="311"/>
      <c r="GK13" s="311"/>
      <c r="GL13" s="311"/>
      <c r="GM13" s="311"/>
      <c r="GN13" s="311"/>
      <c r="GO13" s="311"/>
      <c r="GP13" s="311"/>
      <c r="GQ13" s="311"/>
      <c r="GR13" s="311"/>
      <c r="GS13" s="311"/>
      <c r="GT13" s="311"/>
      <c r="GU13" s="311"/>
      <c r="GV13" s="311"/>
      <c r="GW13" s="311"/>
      <c r="GX13" s="311"/>
      <c r="GY13" s="311"/>
      <c r="GZ13" s="311"/>
      <c r="HA13" s="311"/>
      <c r="HB13" s="311"/>
      <c r="HC13" s="311"/>
      <c r="HD13" s="311"/>
      <c r="HE13" s="311"/>
      <c r="HF13" s="311"/>
      <c r="HG13" s="311"/>
      <c r="HH13" s="311"/>
      <c r="HI13" s="311"/>
      <c r="HJ13" s="311"/>
      <c r="HK13" s="311"/>
      <c r="HL13" s="311"/>
      <c r="HM13" s="311"/>
      <c r="HN13" s="311"/>
      <c r="HO13" s="311"/>
      <c r="HP13" s="311"/>
      <c r="HQ13" s="311"/>
      <c r="HR13" s="311"/>
      <c r="HS13" s="311"/>
      <c r="HT13" s="311"/>
      <c r="HU13" s="311"/>
      <c r="HV13" s="311"/>
      <c r="HW13" s="311"/>
      <c r="HX13" s="311"/>
      <c r="HY13" s="311"/>
      <c r="HZ13" s="311"/>
      <c r="IA13" s="311"/>
      <c r="IB13" s="311"/>
      <c r="IC13" s="311"/>
      <c r="ID13" s="311"/>
      <c r="IE13" s="311"/>
      <c r="IF13" s="311"/>
      <c r="IG13" s="311"/>
      <c r="IH13" s="311"/>
      <c r="II13" s="311"/>
      <c r="IJ13" s="311"/>
      <c r="IK13" s="311"/>
      <c r="IL13" s="311"/>
      <c r="IM13" s="311"/>
      <c r="IN13" s="311"/>
      <c r="IO13" s="311"/>
      <c r="IP13" s="311"/>
      <c r="IQ13" s="311"/>
      <c r="IR13" s="311"/>
      <c r="IS13" s="311"/>
      <c r="IT13" s="311"/>
      <c r="IU13" s="311"/>
      <c r="IV13" s="311"/>
      <c r="IW13" s="311"/>
      <c r="IX13" s="311"/>
      <c r="IY13" s="311"/>
      <c r="IZ13" s="311"/>
      <c r="JA13" s="311"/>
      <c r="JB13" s="311"/>
      <c r="JC13" s="311"/>
      <c r="JD13" s="311"/>
      <c r="JE13" s="311"/>
      <c r="JF13" s="311"/>
      <c r="JG13" s="311"/>
      <c r="JH13" s="311"/>
      <c r="JI13" s="311"/>
      <c r="JJ13" s="311"/>
      <c r="JK13" s="311"/>
      <c r="JL13" s="311"/>
      <c r="JM13" s="311"/>
      <c r="JN13" s="311"/>
      <c r="JO13" s="311"/>
      <c r="JP13" s="311"/>
      <c r="JQ13" s="311"/>
      <c r="JR13" s="311"/>
      <c r="JS13" s="311"/>
      <c r="JT13" s="311"/>
      <c r="JU13" s="311"/>
      <c r="JV13" s="311"/>
      <c r="JW13" s="311"/>
      <c r="JX13" s="311"/>
      <c r="JY13" s="311"/>
      <c r="JZ13" s="311"/>
      <c r="KA13" s="311"/>
      <c r="KB13" s="311"/>
      <c r="KC13" s="311"/>
      <c r="KD13" s="311"/>
      <c r="KE13" s="311"/>
      <c r="KF13" s="311"/>
      <c r="KG13" s="311"/>
      <c r="KH13" s="311"/>
      <c r="KI13" s="311"/>
      <c r="KJ13" s="311"/>
    </row>
    <row r="14" spans="1:296" s="253" customFormat="1" ht="13.8" x14ac:dyDescent="0.6">
      <c r="A14" s="15"/>
      <c r="B14" s="25" t="s">
        <v>211</v>
      </c>
      <c r="C14" s="10"/>
      <c r="D14" s="341">
        <v>7500000</v>
      </c>
      <c r="E14" s="10"/>
      <c r="F14" s="11" t="s">
        <v>558</v>
      </c>
      <c r="G14" s="22"/>
      <c r="H14" s="96" t="s">
        <v>107</v>
      </c>
      <c r="I14" s="22"/>
      <c r="J14" s="413"/>
      <c r="K14" s="21"/>
      <c r="L14" s="41"/>
      <c r="M14" s="21"/>
      <c r="N14" s="41"/>
      <c r="O14" s="21"/>
      <c r="P14" s="41"/>
      <c r="Q14" s="21"/>
      <c r="R14" s="41"/>
      <c r="S14" s="21"/>
      <c r="T14" s="311"/>
      <c r="U14" s="311"/>
      <c r="V14" s="311"/>
      <c r="W14" s="311"/>
      <c r="X14" s="311"/>
      <c r="Y14" s="311"/>
      <c r="Z14" s="311"/>
      <c r="AA14" s="311"/>
      <c r="AB14" s="311"/>
      <c r="AC14" s="311"/>
      <c r="AD14" s="311"/>
      <c r="AE14" s="311"/>
      <c r="AF14" s="311"/>
      <c r="AG14" s="311"/>
      <c r="AH14" s="311"/>
      <c r="AI14" s="311"/>
      <c r="AJ14" s="311"/>
      <c r="AK14" s="311"/>
      <c r="AL14" s="311"/>
      <c r="AM14" s="311"/>
      <c r="AN14" s="311"/>
      <c r="AO14" s="311"/>
      <c r="AP14" s="311"/>
      <c r="AQ14" s="311"/>
      <c r="AR14" s="311"/>
      <c r="AS14" s="311"/>
      <c r="AT14" s="311"/>
      <c r="AU14" s="311"/>
      <c r="AV14" s="311"/>
      <c r="AW14" s="311"/>
      <c r="AX14" s="311"/>
      <c r="AY14" s="311"/>
      <c r="AZ14" s="311"/>
      <c r="BA14" s="311"/>
      <c r="BB14" s="311"/>
      <c r="BC14" s="311"/>
      <c r="BD14" s="311"/>
      <c r="BE14" s="311"/>
      <c r="BF14" s="311"/>
      <c r="BG14" s="311"/>
      <c r="BH14" s="311"/>
      <c r="BI14" s="311"/>
      <c r="BJ14" s="311"/>
      <c r="BK14" s="311"/>
      <c r="BL14" s="311"/>
      <c r="BM14" s="311"/>
      <c r="BN14" s="311"/>
      <c r="BO14" s="311"/>
      <c r="BP14" s="311"/>
      <c r="BQ14" s="311"/>
      <c r="BR14" s="311"/>
      <c r="BS14" s="311"/>
      <c r="BT14" s="311"/>
      <c r="BU14" s="311"/>
      <c r="BV14" s="311"/>
      <c r="BW14" s="311"/>
      <c r="BX14" s="311"/>
      <c r="BY14" s="311"/>
      <c r="BZ14" s="311"/>
      <c r="CA14" s="311"/>
      <c r="CB14" s="311"/>
      <c r="CC14" s="311"/>
      <c r="CD14" s="311"/>
      <c r="CE14" s="311"/>
      <c r="CF14" s="311"/>
      <c r="CG14" s="311"/>
      <c r="CH14" s="311"/>
      <c r="CI14" s="311"/>
      <c r="CJ14" s="311"/>
      <c r="CK14" s="311"/>
      <c r="CL14" s="311"/>
      <c r="CM14" s="311"/>
      <c r="CN14" s="311"/>
      <c r="CO14" s="311"/>
      <c r="CP14" s="311"/>
      <c r="CQ14" s="311"/>
      <c r="CR14" s="311"/>
      <c r="CS14" s="311"/>
      <c r="CT14" s="311"/>
      <c r="CU14" s="311"/>
      <c r="CV14" s="311"/>
      <c r="CW14" s="311"/>
      <c r="CX14" s="311"/>
      <c r="CY14" s="311"/>
      <c r="CZ14" s="311"/>
      <c r="DA14" s="311"/>
      <c r="DB14" s="311"/>
      <c r="DC14" s="311"/>
      <c r="DD14" s="311"/>
      <c r="DE14" s="311"/>
      <c r="DF14" s="311"/>
      <c r="DG14" s="311"/>
      <c r="DH14" s="311"/>
      <c r="DI14" s="311"/>
      <c r="DJ14" s="311"/>
      <c r="DK14" s="311"/>
      <c r="DL14" s="311"/>
      <c r="DM14" s="311"/>
      <c r="DN14" s="311"/>
      <c r="DO14" s="311"/>
      <c r="DP14" s="311"/>
      <c r="DQ14" s="311"/>
      <c r="DR14" s="311"/>
      <c r="DS14" s="311"/>
      <c r="DT14" s="311"/>
      <c r="DU14" s="311"/>
      <c r="DV14" s="311"/>
      <c r="DW14" s="311"/>
      <c r="DX14" s="311"/>
      <c r="DY14" s="311"/>
      <c r="DZ14" s="311"/>
      <c r="EA14" s="311"/>
      <c r="EB14" s="311"/>
      <c r="EC14" s="311"/>
      <c r="ED14" s="311"/>
      <c r="EE14" s="311"/>
      <c r="EF14" s="311"/>
      <c r="EG14" s="311"/>
      <c r="EH14" s="311"/>
      <c r="EI14" s="311"/>
      <c r="EJ14" s="311"/>
      <c r="EK14" s="311"/>
      <c r="EL14" s="311"/>
      <c r="EM14" s="311"/>
      <c r="EN14" s="311"/>
      <c r="EO14" s="311"/>
      <c r="EP14" s="311"/>
      <c r="EQ14" s="311"/>
      <c r="ER14" s="311"/>
      <c r="ES14" s="311"/>
      <c r="ET14" s="311"/>
      <c r="EU14" s="311"/>
      <c r="EV14" s="311"/>
      <c r="EW14" s="311"/>
      <c r="EX14" s="311"/>
      <c r="EY14" s="311"/>
      <c r="EZ14" s="311"/>
      <c r="FA14" s="311"/>
      <c r="FB14" s="311"/>
      <c r="FC14" s="311"/>
      <c r="FD14" s="311"/>
      <c r="FE14" s="311"/>
      <c r="FF14" s="311"/>
      <c r="FG14" s="311"/>
      <c r="FH14" s="311"/>
      <c r="FI14" s="311"/>
      <c r="FJ14" s="311"/>
      <c r="FK14" s="311"/>
      <c r="FL14" s="311"/>
      <c r="FM14" s="311"/>
      <c r="FN14" s="311"/>
      <c r="FO14" s="311"/>
      <c r="FP14" s="311"/>
      <c r="FQ14" s="311"/>
      <c r="FR14" s="311"/>
      <c r="FS14" s="311"/>
      <c r="FT14" s="311"/>
      <c r="FU14" s="311"/>
      <c r="FV14" s="311"/>
      <c r="FW14" s="311"/>
      <c r="FX14" s="311"/>
      <c r="FY14" s="311"/>
      <c r="FZ14" s="311"/>
      <c r="GA14" s="311"/>
      <c r="GB14" s="311"/>
      <c r="GC14" s="311"/>
      <c r="GD14" s="311"/>
      <c r="GE14" s="311"/>
      <c r="GF14" s="311"/>
      <c r="GG14" s="311"/>
      <c r="GH14" s="311"/>
      <c r="GI14" s="311"/>
      <c r="GJ14" s="311"/>
      <c r="GK14" s="311"/>
      <c r="GL14" s="311"/>
      <c r="GM14" s="311"/>
      <c r="GN14" s="311"/>
      <c r="GO14" s="311"/>
      <c r="GP14" s="311"/>
      <c r="GQ14" s="311"/>
      <c r="GR14" s="311"/>
      <c r="GS14" s="311"/>
      <c r="GT14" s="311"/>
      <c r="GU14" s="311"/>
      <c r="GV14" s="311"/>
      <c r="GW14" s="311"/>
      <c r="GX14" s="311"/>
      <c r="GY14" s="311"/>
      <c r="GZ14" s="311"/>
      <c r="HA14" s="311"/>
      <c r="HB14" s="311"/>
      <c r="HC14" s="311"/>
      <c r="HD14" s="311"/>
      <c r="HE14" s="311"/>
      <c r="HF14" s="311"/>
      <c r="HG14" s="311"/>
      <c r="HH14" s="311"/>
      <c r="HI14" s="311"/>
      <c r="HJ14" s="311"/>
      <c r="HK14" s="311"/>
      <c r="HL14" s="311"/>
      <c r="HM14" s="311"/>
      <c r="HN14" s="311"/>
      <c r="HO14" s="311"/>
      <c r="HP14" s="311"/>
      <c r="HQ14" s="311"/>
      <c r="HR14" s="311"/>
      <c r="HS14" s="311"/>
      <c r="HT14" s="311"/>
      <c r="HU14" s="311"/>
      <c r="HV14" s="311"/>
      <c r="HW14" s="311"/>
      <c r="HX14" s="311"/>
      <c r="HY14" s="311"/>
      <c r="HZ14" s="311"/>
      <c r="IA14" s="311"/>
      <c r="IB14" s="311"/>
      <c r="IC14" s="311"/>
      <c r="ID14" s="311"/>
      <c r="IE14" s="311"/>
      <c r="IF14" s="311"/>
      <c r="IG14" s="311"/>
      <c r="IH14" s="311"/>
      <c r="II14" s="311"/>
      <c r="IJ14" s="311"/>
      <c r="IK14" s="311"/>
      <c r="IL14" s="311"/>
      <c r="IM14" s="311"/>
      <c r="IN14" s="311"/>
      <c r="IO14" s="311"/>
      <c r="IP14" s="311"/>
      <c r="IQ14" s="311"/>
      <c r="IR14" s="311"/>
      <c r="IS14" s="311"/>
      <c r="IT14" s="311"/>
      <c r="IU14" s="311"/>
      <c r="IV14" s="311"/>
      <c r="IW14" s="311"/>
      <c r="IX14" s="311"/>
      <c r="IY14" s="311"/>
      <c r="IZ14" s="311"/>
      <c r="JA14" s="311"/>
      <c r="JB14" s="311"/>
      <c r="JC14" s="311"/>
      <c r="JD14" s="311"/>
      <c r="JE14" s="311"/>
      <c r="JF14" s="311"/>
      <c r="JG14" s="311"/>
      <c r="JH14" s="311"/>
      <c r="JI14" s="311"/>
      <c r="JJ14" s="311"/>
      <c r="JK14" s="311"/>
      <c r="JL14" s="311"/>
      <c r="JM14" s="311"/>
      <c r="JN14" s="311"/>
      <c r="JO14" s="311"/>
      <c r="JP14" s="311"/>
      <c r="JQ14" s="311"/>
      <c r="JR14" s="311"/>
      <c r="JS14" s="311"/>
      <c r="JT14" s="311"/>
      <c r="JU14" s="311"/>
      <c r="JV14" s="311"/>
      <c r="JW14" s="311"/>
      <c r="JX14" s="311"/>
      <c r="JY14" s="311"/>
      <c r="JZ14" s="311"/>
      <c r="KA14" s="311"/>
      <c r="KB14" s="311"/>
      <c r="KC14" s="311"/>
      <c r="KD14" s="311"/>
      <c r="KE14" s="311"/>
      <c r="KF14" s="311"/>
      <c r="KG14" s="311"/>
      <c r="KH14" s="311"/>
      <c r="KI14" s="311"/>
      <c r="KJ14" s="311"/>
    </row>
    <row r="15" spans="1:296" s="253" customFormat="1" ht="13.8" x14ac:dyDescent="0.6">
      <c r="A15" s="15"/>
      <c r="B15" s="26" t="str">
        <f>LEFT(B14,SEARCH(",",B14))&amp;" value"</f>
        <v>Natural gas (2711), value</v>
      </c>
      <c r="C15" s="10"/>
      <c r="D15" s="341">
        <v>1000000000</v>
      </c>
      <c r="E15" s="10"/>
      <c r="F15" s="11" t="s">
        <v>529</v>
      </c>
      <c r="G15" s="22"/>
      <c r="H15" s="96" t="s">
        <v>107</v>
      </c>
      <c r="I15" s="22"/>
      <c r="J15" s="413"/>
      <c r="K15" s="21"/>
      <c r="L15" s="41"/>
      <c r="M15" s="21"/>
      <c r="N15" s="41"/>
      <c r="O15" s="21"/>
      <c r="P15" s="41"/>
      <c r="Q15" s="21"/>
      <c r="R15" s="41"/>
      <c r="S15" s="21"/>
      <c r="T15" s="311"/>
      <c r="U15" s="311"/>
      <c r="V15" s="311"/>
      <c r="W15" s="311"/>
      <c r="X15" s="311"/>
      <c r="Y15" s="311"/>
      <c r="Z15" s="311"/>
      <c r="AA15" s="311"/>
      <c r="AB15" s="311"/>
      <c r="AC15" s="311"/>
      <c r="AD15" s="311"/>
      <c r="AE15" s="311"/>
      <c r="AF15" s="311"/>
      <c r="AG15" s="311"/>
      <c r="AH15" s="311"/>
      <c r="AI15" s="311"/>
      <c r="AJ15" s="311"/>
      <c r="AK15" s="311"/>
      <c r="AL15" s="311"/>
      <c r="AM15" s="311"/>
      <c r="AN15" s="311"/>
      <c r="AO15" s="311"/>
      <c r="AP15" s="311"/>
      <c r="AQ15" s="311"/>
      <c r="AR15" s="311"/>
      <c r="AS15" s="311"/>
      <c r="AT15" s="311"/>
      <c r="AU15" s="311"/>
      <c r="AV15" s="311"/>
      <c r="AW15" s="311"/>
      <c r="AX15" s="311"/>
      <c r="AY15" s="311"/>
      <c r="AZ15" s="311"/>
      <c r="BA15" s="311"/>
      <c r="BB15" s="311"/>
      <c r="BC15" s="311"/>
      <c r="BD15" s="311"/>
      <c r="BE15" s="311"/>
      <c r="BF15" s="311"/>
      <c r="BG15" s="311"/>
      <c r="BH15" s="311"/>
      <c r="BI15" s="311"/>
      <c r="BJ15" s="311"/>
      <c r="BK15" s="311"/>
      <c r="BL15" s="311"/>
      <c r="BM15" s="311"/>
      <c r="BN15" s="311"/>
      <c r="BO15" s="311"/>
      <c r="BP15" s="311"/>
      <c r="BQ15" s="311"/>
      <c r="BR15" s="311"/>
      <c r="BS15" s="311"/>
      <c r="BT15" s="311"/>
      <c r="BU15" s="311"/>
      <c r="BV15" s="311"/>
      <c r="BW15" s="311"/>
      <c r="BX15" s="311"/>
      <c r="BY15" s="311"/>
      <c r="BZ15" s="311"/>
      <c r="CA15" s="311"/>
      <c r="CB15" s="311"/>
      <c r="CC15" s="311"/>
      <c r="CD15" s="311"/>
      <c r="CE15" s="311"/>
      <c r="CF15" s="311"/>
      <c r="CG15" s="311"/>
      <c r="CH15" s="311"/>
      <c r="CI15" s="311"/>
      <c r="CJ15" s="311"/>
      <c r="CK15" s="311"/>
      <c r="CL15" s="311"/>
      <c r="CM15" s="311"/>
      <c r="CN15" s="311"/>
      <c r="CO15" s="311"/>
      <c r="CP15" s="311"/>
      <c r="CQ15" s="311"/>
      <c r="CR15" s="311"/>
      <c r="CS15" s="311"/>
      <c r="CT15" s="311"/>
      <c r="CU15" s="311"/>
      <c r="CV15" s="311"/>
      <c r="CW15" s="311"/>
      <c r="CX15" s="311"/>
      <c r="CY15" s="311"/>
      <c r="CZ15" s="311"/>
      <c r="DA15" s="311"/>
      <c r="DB15" s="311"/>
      <c r="DC15" s="311"/>
      <c r="DD15" s="311"/>
      <c r="DE15" s="311"/>
      <c r="DF15" s="311"/>
      <c r="DG15" s="311"/>
      <c r="DH15" s="311"/>
      <c r="DI15" s="311"/>
      <c r="DJ15" s="311"/>
      <c r="DK15" s="311"/>
      <c r="DL15" s="311"/>
      <c r="DM15" s="311"/>
      <c r="DN15" s="311"/>
      <c r="DO15" s="311"/>
      <c r="DP15" s="311"/>
      <c r="DQ15" s="311"/>
      <c r="DR15" s="311"/>
      <c r="DS15" s="311"/>
      <c r="DT15" s="311"/>
      <c r="DU15" s="311"/>
      <c r="DV15" s="311"/>
      <c r="DW15" s="311"/>
      <c r="DX15" s="311"/>
      <c r="DY15" s="311"/>
      <c r="DZ15" s="311"/>
      <c r="EA15" s="311"/>
      <c r="EB15" s="311"/>
      <c r="EC15" s="311"/>
      <c r="ED15" s="311"/>
      <c r="EE15" s="311"/>
      <c r="EF15" s="311"/>
      <c r="EG15" s="311"/>
      <c r="EH15" s="311"/>
      <c r="EI15" s="311"/>
      <c r="EJ15" s="311"/>
      <c r="EK15" s="311"/>
      <c r="EL15" s="311"/>
      <c r="EM15" s="311"/>
      <c r="EN15" s="311"/>
      <c r="EO15" s="311"/>
      <c r="EP15" s="311"/>
      <c r="EQ15" s="311"/>
      <c r="ER15" s="311"/>
      <c r="ES15" s="311"/>
      <c r="ET15" s="311"/>
      <c r="EU15" s="311"/>
      <c r="EV15" s="311"/>
      <c r="EW15" s="311"/>
      <c r="EX15" s="311"/>
      <c r="EY15" s="311"/>
      <c r="EZ15" s="311"/>
      <c r="FA15" s="311"/>
      <c r="FB15" s="311"/>
      <c r="FC15" s="311"/>
      <c r="FD15" s="311"/>
      <c r="FE15" s="311"/>
      <c r="FF15" s="311"/>
      <c r="FG15" s="311"/>
      <c r="FH15" s="311"/>
      <c r="FI15" s="311"/>
      <c r="FJ15" s="311"/>
      <c r="FK15" s="311"/>
      <c r="FL15" s="311"/>
      <c r="FM15" s="311"/>
      <c r="FN15" s="311"/>
      <c r="FO15" s="311"/>
      <c r="FP15" s="311"/>
      <c r="FQ15" s="311"/>
      <c r="FR15" s="311"/>
      <c r="FS15" s="311"/>
      <c r="FT15" s="311"/>
      <c r="FU15" s="311"/>
      <c r="FV15" s="311"/>
      <c r="FW15" s="311"/>
      <c r="FX15" s="311"/>
      <c r="FY15" s="311"/>
      <c r="FZ15" s="311"/>
      <c r="GA15" s="311"/>
      <c r="GB15" s="311"/>
      <c r="GC15" s="311"/>
      <c r="GD15" s="311"/>
      <c r="GE15" s="311"/>
      <c r="GF15" s="311"/>
      <c r="GG15" s="311"/>
      <c r="GH15" s="311"/>
      <c r="GI15" s="311"/>
      <c r="GJ15" s="311"/>
      <c r="GK15" s="311"/>
      <c r="GL15" s="311"/>
      <c r="GM15" s="311"/>
      <c r="GN15" s="311"/>
      <c r="GO15" s="311"/>
      <c r="GP15" s="311"/>
      <c r="GQ15" s="311"/>
      <c r="GR15" s="311"/>
      <c r="GS15" s="311"/>
      <c r="GT15" s="311"/>
      <c r="GU15" s="311"/>
      <c r="GV15" s="311"/>
      <c r="GW15" s="311"/>
      <c r="GX15" s="311"/>
      <c r="GY15" s="311"/>
      <c r="GZ15" s="311"/>
      <c r="HA15" s="311"/>
      <c r="HB15" s="311"/>
      <c r="HC15" s="311"/>
      <c r="HD15" s="311"/>
      <c r="HE15" s="311"/>
      <c r="HF15" s="311"/>
      <c r="HG15" s="311"/>
      <c r="HH15" s="311"/>
      <c r="HI15" s="311"/>
      <c r="HJ15" s="311"/>
      <c r="HK15" s="311"/>
      <c r="HL15" s="311"/>
      <c r="HM15" s="311"/>
      <c r="HN15" s="311"/>
      <c r="HO15" s="311"/>
      <c r="HP15" s="311"/>
      <c r="HQ15" s="311"/>
      <c r="HR15" s="311"/>
      <c r="HS15" s="311"/>
      <c r="HT15" s="311"/>
      <c r="HU15" s="311"/>
      <c r="HV15" s="311"/>
      <c r="HW15" s="311"/>
      <c r="HX15" s="311"/>
      <c r="HY15" s="311"/>
      <c r="HZ15" s="311"/>
      <c r="IA15" s="311"/>
      <c r="IB15" s="311"/>
      <c r="IC15" s="311"/>
      <c r="ID15" s="311"/>
      <c r="IE15" s="311"/>
      <c r="IF15" s="311"/>
      <c r="IG15" s="311"/>
      <c r="IH15" s="311"/>
      <c r="II15" s="311"/>
      <c r="IJ15" s="311"/>
      <c r="IK15" s="311"/>
      <c r="IL15" s="311"/>
      <c r="IM15" s="311"/>
      <c r="IN15" s="311"/>
      <c r="IO15" s="311"/>
      <c r="IP15" s="311"/>
      <c r="IQ15" s="311"/>
      <c r="IR15" s="311"/>
      <c r="IS15" s="311"/>
      <c r="IT15" s="311"/>
      <c r="IU15" s="311"/>
      <c r="IV15" s="311"/>
      <c r="IW15" s="311"/>
      <c r="IX15" s="311"/>
      <c r="IY15" s="311"/>
      <c r="IZ15" s="311"/>
      <c r="JA15" s="311"/>
      <c r="JB15" s="311"/>
      <c r="JC15" s="311"/>
      <c r="JD15" s="311"/>
      <c r="JE15" s="311"/>
      <c r="JF15" s="311"/>
      <c r="JG15" s="311"/>
      <c r="JH15" s="311"/>
      <c r="JI15" s="311"/>
      <c r="JJ15" s="311"/>
      <c r="JK15" s="311"/>
      <c r="JL15" s="311"/>
      <c r="JM15" s="311"/>
      <c r="JN15" s="311"/>
      <c r="JO15" s="311"/>
      <c r="JP15" s="311"/>
      <c r="JQ15" s="311"/>
      <c r="JR15" s="311"/>
      <c r="JS15" s="311"/>
      <c r="JT15" s="311"/>
      <c r="JU15" s="311"/>
      <c r="JV15" s="311"/>
      <c r="JW15" s="311"/>
      <c r="JX15" s="311"/>
      <c r="JY15" s="311"/>
      <c r="JZ15" s="311"/>
      <c r="KA15" s="311"/>
      <c r="KB15" s="311"/>
      <c r="KC15" s="311"/>
      <c r="KD15" s="311"/>
      <c r="KE15" s="311"/>
      <c r="KF15" s="311"/>
      <c r="KG15" s="311"/>
      <c r="KH15" s="311"/>
      <c r="KI15" s="311"/>
      <c r="KJ15" s="311"/>
    </row>
    <row r="16" spans="1:296" s="253" customFormat="1" x14ac:dyDescent="0.5">
      <c r="A16" s="15"/>
      <c r="B16" s="25" t="s">
        <v>213</v>
      </c>
      <c r="C16" s="10"/>
      <c r="D16" s="11" t="s">
        <v>76</v>
      </c>
      <c r="E16" s="10"/>
      <c r="F16" s="11" t="s">
        <v>214</v>
      </c>
      <c r="G16" s="255"/>
      <c r="H16" s="96" t="s">
        <v>107</v>
      </c>
      <c r="I16" s="255"/>
      <c r="J16" s="413"/>
      <c r="K16" s="255"/>
      <c r="L16" s="41"/>
      <c r="M16" s="255"/>
      <c r="N16" s="41"/>
      <c r="O16" s="255"/>
      <c r="P16" s="41"/>
      <c r="Q16" s="255"/>
      <c r="R16" s="41"/>
      <c r="S16" s="255"/>
      <c r="T16" s="311"/>
      <c r="U16" s="311"/>
      <c r="V16" s="311"/>
      <c r="W16" s="311"/>
      <c r="X16" s="311"/>
      <c r="Y16" s="311"/>
      <c r="Z16" s="311"/>
      <c r="AA16" s="311"/>
      <c r="AB16" s="311"/>
      <c r="AC16" s="311"/>
      <c r="AD16" s="311"/>
      <c r="AE16" s="311"/>
      <c r="AF16" s="311"/>
      <c r="AG16" s="311"/>
      <c r="AH16" s="311"/>
      <c r="AI16" s="311"/>
      <c r="AJ16" s="311"/>
      <c r="AK16" s="311"/>
      <c r="AL16" s="311"/>
      <c r="AM16" s="311"/>
      <c r="AN16" s="311"/>
      <c r="AO16" s="311"/>
      <c r="AP16" s="311"/>
      <c r="AQ16" s="311"/>
      <c r="AR16" s="311"/>
      <c r="AS16" s="311"/>
      <c r="AT16" s="311"/>
      <c r="AU16" s="311"/>
      <c r="AV16" s="311"/>
      <c r="AW16" s="311"/>
      <c r="AX16" s="311"/>
      <c r="AY16" s="311"/>
      <c r="AZ16" s="311"/>
      <c r="BA16" s="311"/>
      <c r="BB16" s="311"/>
      <c r="BC16" s="311"/>
      <c r="BD16" s="311"/>
      <c r="BE16" s="311"/>
      <c r="BF16" s="311"/>
      <c r="BG16" s="311"/>
      <c r="BH16" s="311"/>
      <c r="BI16" s="311"/>
      <c r="BJ16" s="311"/>
      <c r="BK16" s="311"/>
      <c r="BL16" s="311"/>
      <c r="BM16" s="311"/>
      <c r="BN16" s="311"/>
      <c r="BO16" s="311"/>
      <c r="BP16" s="311"/>
      <c r="BQ16" s="311"/>
      <c r="BR16" s="311"/>
      <c r="BS16" s="311"/>
      <c r="BT16" s="311"/>
      <c r="BU16" s="311"/>
      <c r="BV16" s="311"/>
      <c r="BW16" s="311"/>
      <c r="BX16" s="311"/>
      <c r="BY16" s="311"/>
      <c r="BZ16" s="311"/>
      <c r="CA16" s="311"/>
      <c r="CB16" s="311"/>
      <c r="CC16" s="311"/>
      <c r="CD16" s="311"/>
      <c r="CE16" s="311"/>
      <c r="CF16" s="311"/>
      <c r="CG16" s="311"/>
      <c r="CH16" s="311"/>
      <c r="CI16" s="311"/>
      <c r="CJ16" s="311"/>
      <c r="CK16" s="311"/>
      <c r="CL16" s="311"/>
      <c r="CM16" s="311"/>
      <c r="CN16" s="311"/>
      <c r="CO16" s="311"/>
      <c r="CP16" s="311"/>
      <c r="CQ16" s="311"/>
      <c r="CR16" s="311"/>
      <c r="CS16" s="311"/>
      <c r="CT16" s="311"/>
      <c r="CU16" s="311"/>
      <c r="CV16" s="311"/>
      <c r="CW16" s="311"/>
      <c r="CX16" s="311"/>
      <c r="CY16" s="311"/>
      <c r="CZ16" s="311"/>
      <c r="DA16" s="311"/>
      <c r="DB16" s="311"/>
      <c r="DC16" s="311"/>
      <c r="DD16" s="311"/>
      <c r="DE16" s="311"/>
      <c r="DF16" s="311"/>
      <c r="DG16" s="311"/>
      <c r="DH16" s="311"/>
      <c r="DI16" s="311"/>
      <c r="DJ16" s="311"/>
      <c r="DK16" s="311"/>
      <c r="DL16" s="311"/>
      <c r="DM16" s="311"/>
      <c r="DN16" s="311"/>
      <c r="DO16" s="311"/>
      <c r="DP16" s="311"/>
      <c r="DQ16" s="311"/>
      <c r="DR16" s="311"/>
      <c r="DS16" s="311"/>
      <c r="DT16" s="311"/>
      <c r="DU16" s="311"/>
      <c r="DV16" s="311"/>
      <c r="DW16" s="311"/>
      <c r="DX16" s="311"/>
      <c r="DY16" s="311"/>
      <c r="DZ16" s="311"/>
      <c r="EA16" s="311"/>
      <c r="EB16" s="311"/>
      <c r="EC16" s="311"/>
      <c r="ED16" s="311"/>
      <c r="EE16" s="311"/>
      <c r="EF16" s="311"/>
      <c r="EG16" s="311"/>
      <c r="EH16" s="311"/>
      <c r="EI16" s="311"/>
      <c r="EJ16" s="311"/>
      <c r="EK16" s="311"/>
      <c r="EL16" s="311"/>
      <c r="EM16" s="311"/>
      <c r="EN16" s="311"/>
      <c r="EO16" s="311"/>
      <c r="EP16" s="311"/>
      <c r="EQ16" s="311"/>
      <c r="ER16" s="311"/>
      <c r="ES16" s="311"/>
      <c r="ET16" s="311"/>
      <c r="EU16" s="311"/>
      <c r="EV16" s="311"/>
      <c r="EW16" s="311"/>
      <c r="EX16" s="311"/>
      <c r="EY16" s="311"/>
      <c r="EZ16" s="311"/>
      <c r="FA16" s="311"/>
      <c r="FB16" s="311"/>
      <c r="FC16" s="311"/>
      <c r="FD16" s="311"/>
      <c r="FE16" s="311"/>
      <c r="FF16" s="311"/>
      <c r="FG16" s="311"/>
      <c r="FH16" s="311"/>
      <c r="FI16" s="311"/>
      <c r="FJ16" s="311"/>
      <c r="FK16" s="311"/>
      <c r="FL16" s="311"/>
      <c r="FM16" s="311"/>
      <c r="FN16" s="311"/>
      <c r="FO16" s="311"/>
      <c r="FP16" s="311"/>
      <c r="FQ16" s="311"/>
      <c r="FR16" s="311"/>
      <c r="FS16" s="311"/>
      <c r="FT16" s="311"/>
      <c r="FU16" s="311"/>
      <c r="FV16" s="311"/>
      <c r="FW16" s="311"/>
      <c r="FX16" s="311"/>
      <c r="FY16" s="311"/>
      <c r="FZ16" s="311"/>
      <c r="GA16" s="311"/>
      <c r="GB16" s="311"/>
      <c r="GC16" s="311"/>
      <c r="GD16" s="311"/>
      <c r="GE16" s="311"/>
      <c r="GF16" s="311"/>
      <c r="GG16" s="311"/>
      <c r="GH16" s="311"/>
      <c r="GI16" s="311"/>
      <c r="GJ16" s="311"/>
      <c r="GK16" s="311"/>
      <c r="GL16" s="311"/>
      <c r="GM16" s="311"/>
      <c r="GN16" s="311"/>
      <c r="GO16" s="311"/>
      <c r="GP16" s="311"/>
      <c r="GQ16" s="311"/>
      <c r="GR16" s="311"/>
      <c r="GS16" s="311"/>
      <c r="GT16" s="311"/>
      <c r="GU16" s="311"/>
      <c r="GV16" s="311"/>
      <c r="GW16" s="311"/>
      <c r="GX16" s="311"/>
      <c r="GY16" s="311"/>
      <c r="GZ16" s="311"/>
      <c r="HA16" s="311"/>
      <c r="HB16" s="311"/>
      <c r="HC16" s="311"/>
      <c r="HD16" s="311"/>
      <c r="HE16" s="311"/>
      <c r="HF16" s="311"/>
      <c r="HG16" s="311"/>
      <c r="HH16" s="311"/>
      <c r="HI16" s="311"/>
      <c r="HJ16" s="311"/>
      <c r="HK16" s="311"/>
      <c r="HL16" s="311"/>
      <c r="HM16" s="311"/>
      <c r="HN16" s="311"/>
      <c r="HO16" s="311"/>
      <c r="HP16" s="311"/>
      <c r="HQ16" s="311"/>
      <c r="HR16" s="311"/>
      <c r="HS16" s="311"/>
      <c r="HT16" s="311"/>
      <c r="HU16" s="311"/>
      <c r="HV16" s="311"/>
      <c r="HW16" s="311"/>
      <c r="HX16" s="311"/>
      <c r="HY16" s="311"/>
      <c r="HZ16" s="311"/>
      <c r="IA16" s="311"/>
      <c r="IB16" s="311"/>
      <c r="IC16" s="311"/>
      <c r="ID16" s="311"/>
      <c r="IE16" s="311"/>
      <c r="IF16" s="311"/>
      <c r="IG16" s="311"/>
      <c r="IH16" s="311"/>
      <c r="II16" s="311"/>
      <c r="IJ16" s="311"/>
      <c r="IK16" s="311"/>
      <c r="IL16" s="311"/>
      <c r="IM16" s="311"/>
      <c r="IN16" s="311"/>
      <c r="IO16" s="311"/>
      <c r="IP16" s="311"/>
      <c r="IQ16" s="311"/>
      <c r="IR16" s="311"/>
      <c r="IS16" s="311"/>
      <c r="IT16" s="311"/>
      <c r="IU16" s="311"/>
      <c r="IV16" s="311"/>
      <c r="IW16" s="311"/>
      <c r="IX16" s="311"/>
      <c r="IY16" s="311"/>
      <c r="IZ16" s="311"/>
      <c r="JA16" s="311"/>
      <c r="JB16" s="311"/>
      <c r="JC16" s="311"/>
      <c r="JD16" s="311"/>
      <c r="JE16" s="311"/>
      <c r="JF16" s="311"/>
      <c r="JG16" s="311"/>
      <c r="JH16" s="311"/>
      <c r="JI16" s="311"/>
      <c r="JJ16" s="311"/>
      <c r="JK16" s="311"/>
      <c r="JL16" s="311"/>
      <c r="JM16" s="311"/>
      <c r="JN16" s="311"/>
      <c r="JO16" s="311"/>
      <c r="JP16" s="311"/>
      <c r="JQ16" s="311"/>
      <c r="JR16" s="311"/>
      <c r="JS16" s="311"/>
      <c r="JT16" s="311"/>
      <c r="JU16" s="311"/>
      <c r="JV16" s="311"/>
      <c r="JW16" s="311"/>
      <c r="JX16" s="311"/>
      <c r="JY16" s="311"/>
      <c r="JZ16" s="311"/>
      <c r="KA16" s="311"/>
      <c r="KB16" s="311"/>
      <c r="KC16" s="311"/>
      <c r="KD16" s="311"/>
      <c r="KE16" s="311"/>
      <c r="KF16" s="311"/>
      <c r="KG16" s="311"/>
      <c r="KH16" s="311"/>
      <c r="KI16" s="311"/>
      <c r="KJ16" s="311"/>
    </row>
    <row r="17" spans="1:19" s="253" customFormat="1" x14ac:dyDescent="0.5">
      <c r="A17" s="15"/>
      <c r="B17" s="26" t="str">
        <f>LEFT(B16,SEARCH(",",B16))&amp;" value"</f>
        <v>Gold (7108), value</v>
      </c>
      <c r="C17" s="10"/>
      <c r="D17" s="11" t="s">
        <v>76</v>
      </c>
      <c r="E17" s="10"/>
      <c r="F17" s="11" t="s">
        <v>210</v>
      </c>
      <c r="G17" s="255"/>
      <c r="H17" s="96" t="s">
        <v>107</v>
      </c>
      <c r="I17" s="255"/>
      <c r="J17" s="413"/>
      <c r="K17" s="255"/>
      <c r="L17" s="41"/>
      <c r="M17" s="255"/>
      <c r="N17" s="41"/>
      <c r="O17" s="255"/>
      <c r="P17" s="41"/>
      <c r="Q17" s="255"/>
      <c r="R17" s="41"/>
      <c r="S17" s="255"/>
    </row>
    <row r="18" spans="1:19" s="253" customFormat="1" x14ac:dyDescent="0.5">
      <c r="A18" s="15"/>
      <c r="B18" s="25" t="s">
        <v>215</v>
      </c>
      <c r="C18" s="10"/>
      <c r="D18" s="11" t="s">
        <v>76</v>
      </c>
      <c r="E18" s="10"/>
      <c r="F18" s="11" t="s">
        <v>214</v>
      </c>
      <c r="G18" s="255"/>
      <c r="H18" s="96" t="s">
        <v>107</v>
      </c>
      <c r="I18" s="255"/>
      <c r="J18" s="413"/>
      <c r="K18" s="255"/>
      <c r="L18" s="41"/>
      <c r="M18" s="255"/>
      <c r="N18" s="41"/>
      <c r="O18" s="255"/>
      <c r="P18" s="41"/>
      <c r="Q18" s="255"/>
      <c r="R18" s="41"/>
      <c r="S18" s="255"/>
    </row>
    <row r="19" spans="1:19" s="253" customFormat="1" x14ac:dyDescent="0.5">
      <c r="A19" s="15"/>
      <c r="B19" s="26" t="str">
        <f>LEFT(B18,SEARCH(",",B18))&amp;" value"</f>
        <v>Silver (7106), value</v>
      </c>
      <c r="C19" s="10"/>
      <c r="D19" s="11" t="s">
        <v>76</v>
      </c>
      <c r="E19" s="10"/>
      <c r="F19" s="11" t="s">
        <v>210</v>
      </c>
      <c r="G19" s="255"/>
      <c r="H19" s="96" t="s">
        <v>107</v>
      </c>
      <c r="I19" s="255"/>
      <c r="J19" s="413"/>
      <c r="K19" s="255"/>
      <c r="L19" s="41"/>
      <c r="M19" s="255"/>
      <c r="N19" s="41"/>
      <c r="O19" s="255"/>
      <c r="P19" s="41"/>
      <c r="Q19" s="255"/>
      <c r="R19" s="41"/>
      <c r="S19" s="255"/>
    </row>
    <row r="20" spans="1:19" s="253" customFormat="1" x14ac:dyDescent="0.5">
      <c r="A20" s="15"/>
      <c r="B20" s="25" t="s">
        <v>216</v>
      </c>
      <c r="C20" s="10"/>
      <c r="D20" s="11" t="s">
        <v>76</v>
      </c>
      <c r="E20" s="10"/>
      <c r="F20" s="11" t="s">
        <v>226</v>
      </c>
      <c r="G20" s="255"/>
      <c r="H20" s="96" t="s">
        <v>107</v>
      </c>
      <c r="I20" s="255"/>
      <c r="J20" s="413"/>
      <c r="K20" s="255"/>
      <c r="L20" s="41"/>
      <c r="M20" s="255"/>
      <c r="N20" s="41"/>
      <c r="O20" s="255"/>
      <c r="P20" s="41"/>
      <c r="Q20" s="255"/>
      <c r="R20" s="41"/>
      <c r="S20" s="255"/>
    </row>
    <row r="21" spans="1:19" s="253" customFormat="1" x14ac:dyDescent="0.5">
      <c r="A21" s="15"/>
      <c r="B21" s="26" t="str">
        <f>LEFT(B20,SEARCH(",",B20))&amp;" value"</f>
        <v>Coal (2701), value</v>
      </c>
      <c r="C21" s="10"/>
      <c r="D21" s="11" t="s">
        <v>76</v>
      </c>
      <c r="E21" s="10"/>
      <c r="F21" s="11" t="s">
        <v>210</v>
      </c>
      <c r="G21" s="255"/>
      <c r="H21" s="96" t="s">
        <v>107</v>
      </c>
      <c r="I21" s="255"/>
      <c r="J21" s="413"/>
      <c r="K21" s="255"/>
      <c r="L21" s="41"/>
      <c r="M21" s="255"/>
      <c r="N21" s="41"/>
      <c r="O21" s="255"/>
      <c r="P21" s="41"/>
      <c r="Q21" s="255"/>
      <c r="R21" s="41"/>
      <c r="S21" s="255"/>
    </row>
    <row r="22" spans="1:19" s="253" customFormat="1" x14ac:dyDescent="0.5">
      <c r="A22" s="15"/>
      <c r="B22" s="25" t="s">
        <v>218</v>
      </c>
      <c r="C22" s="10"/>
      <c r="D22" s="11" t="s">
        <v>76</v>
      </c>
      <c r="E22" s="10"/>
      <c r="F22" s="11" t="s">
        <v>217</v>
      </c>
      <c r="G22" s="255"/>
      <c r="H22" s="96" t="s">
        <v>107</v>
      </c>
      <c r="I22" s="255"/>
      <c r="J22" s="413"/>
      <c r="K22" s="255"/>
      <c r="L22" s="41"/>
      <c r="M22" s="255"/>
      <c r="N22" s="41"/>
      <c r="O22" s="255"/>
      <c r="P22" s="41"/>
      <c r="Q22" s="255"/>
      <c r="R22" s="41"/>
      <c r="S22" s="255"/>
    </row>
    <row r="23" spans="1:19" s="253" customFormat="1" x14ac:dyDescent="0.5">
      <c r="A23" s="15"/>
      <c r="B23" s="26" t="str">
        <f>LEFT(B22,SEARCH(",",B22))&amp;" value"</f>
        <v>Copper (2603), value</v>
      </c>
      <c r="C23" s="10"/>
      <c r="D23" s="11" t="s">
        <v>76</v>
      </c>
      <c r="E23" s="10"/>
      <c r="F23" s="11" t="s">
        <v>210</v>
      </c>
      <c r="G23" s="255"/>
      <c r="H23" s="96" t="s">
        <v>107</v>
      </c>
      <c r="I23" s="255"/>
      <c r="J23" s="413"/>
      <c r="K23" s="255"/>
      <c r="L23" s="41"/>
      <c r="M23" s="255"/>
      <c r="N23" s="41"/>
      <c r="O23" s="255"/>
      <c r="P23" s="41"/>
      <c r="Q23" s="255"/>
      <c r="R23" s="41"/>
      <c r="S23" s="255"/>
    </row>
    <row r="24" spans="1:19" s="253" customFormat="1" x14ac:dyDescent="0.5">
      <c r="A24" s="15"/>
      <c r="B24" s="25" t="s">
        <v>219</v>
      </c>
      <c r="C24" s="10"/>
      <c r="D24" s="11" t="s">
        <v>76</v>
      </c>
      <c r="E24" s="10"/>
      <c r="F24" s="11" t="s">
        <v>217</v>
      </c>
      <c r="G24" s="255"/>
      <c r="H24" s="96" t="s">
        <v>107</v>
      </c>
      <c r="I24" s="255"/>
      <c r="J24" s="413"/>
      <c r="K24" s="255"/>
      <c r="L24" s="41"/>
      <c r="M24" s="255"/>
      <c r="N24" s="41"/>
      <c r="O24" s="255"/>
      <c r="P24" s="41"/>
      <c r="Q24" s="255"/>
      <c r="R24" s="41"/>
      <c r="S24" s="255"/>
    </row>
    <row r="25" spans="1:19" s="253" customFormat="1" x14ac:dyDescent="0.5">
      <c r="A25" s="15"/>
      <c r="B25" s="26" t="str">
        <f>LEFT(B24,SEARCH(",",B24))&amp;" value"</f>
        <v>Add commodities here, value</v>
      </c>
      <c r="C25" s="10"/>
      <c r="D25" s="11" t="s">
        <v>76</v>
      </c>
      <c r="E25" s="10"/>
      <c r="F25" s="11" t="s">
        <v>210</v>
      </c>
      <c r="G25" s="255"/>
      <c r="H25" s="96" t="s">
        <v>107</v>
      </c>
      <c r="I25" s="255"/>
      <c r="J25" s="413"/>
      <c r="K25" s="255"/>
      <c r="L25" s="41"/>
      <c r="M25" s="255"/>
      <c r="N25" s="41"/>
      <c r="O25" s="255"/>
      <c r="P25" s="41"/>
      <c r="Q25" s="255"/>
      <c r="R25" s="41"/>
      <c r="S25" s="255"/>
    </row>
    <row r="26" spans="1:19" s="253" customFormat="1" x14ac:dyDescent="0.5">
      <c r="A26" s="15"/>
      <c r="B26" s="25" t="s">
        <v>219</v>
      </c>
      <c r="C26" s="10"/>
      <c r="D26" s="11" t="s">
        <v>76</v>
      </c>
      <c r="E26" s="10"/>
      <c r="F26" s="11" t="s">
        <v>217</v>
      </c>
      <c r="G26" s="255"/>
      <c r="H26" s="96" t="s">
        <v>107</v>
      </c>
      <c r="I26" s="255"/>
      <c r="J26" s="413"/>
      <c r="K26" s="255"/>
      <c r="L26" s="41"/>
      <c r="M26" s="255"/>
      <c r="N26" s="41"/>
      <c r="O26" s="255"/>
      <c r="P26" s="41"/>
      <c r="Q26" s="255"/>
      <c r="R26" s="41"/>
      <c r="S26" s="255"/>
    </row>
    <row r="27" spans="1:19" s="253" customFormat="1" x14ac:dyDescent="0.5">
      <c r="A27" s="16"/>
      <c r="B27" s="27" t="str">
        <f>LEFT(B26,SEARCH(",",B26))&amp;" value"</f>
        <v>Add commodities here, value</v>
      </c>
      <c r="C27" s="12"/>
      <c r="D27" s="13" t="s">
        <v>76</v>
      </c>
      <c r="E27" s="12"/>
      <c r="F27" s="13" t="s">
        <v>210</v>
      </c>
      <c r="G27" s="255"/>
      <c r="H27" s="96" t="s">
        <v>107</v>
      </c>
      <c r="I27" s="255"/>
      <c r="J27" s="414"/>
      <c r="K27" s="255"/>
      <c r="L27" s="41"/>
      <c r="M27" s="255"/>
      <c r="N27" s="41"/>
      <c r="O27" s="255"/>
      <c r="P27" s="41"/>
      <c r="Q27" s="255"/>
      <c r="R27" s="41"/>
      <c r="S27" s="255"/>
    </row>
  </sheetData>
  <mergeCells count="1">
    <mergeCell ref="J10:J27"/>
  </mergeCells>
  <hyperlinks>
    <hyperlink ref="B9" r:id="rId1" xr:uid="{BC2E38CF-48FB-984E-80B9-2EB75B76021D}"/>
  </hyperlinks>
  <pageMargins left="0.7" right="0.7" top="0.75" bottom="0.75" header="0.3" footer="0.3"/>
  <pageSetup paperSize="8" orientation="landscape" horizontalDpi="1200" verticalDpi="1200"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AAD01-BC72-854E-9D3E-0F8424E2DC8E}">
  <sheetPr codeName="Sheet12">
    <tabColor rgb="FF92D050"/>
  </sheetPr>
  <dimension ref="A1:S20"/>
  <sheetViews>
    <sheetView zoomScale="80" zoomScaleNormal="80" zoomScalePageLayoutView="115" workbookViewId="0"/>
  </sheetViews>
  <sheetFormatPr defaultColWidth="10.5" defaultRowHeight="15" x14ac:dyDescent="0.5"/>
  <cols>
    <col min="1" max="1" width="15.5" style="255" customWidth="1"/>
    <col min="2" max="2" width="71.5" style="255" customWidth="1"/>
    <col min="3" max="3" width="3" style="255" customWidth="1"/>
    <col min="4" max="4" width="23" style="255" customWidth="1"/>
    <col min="5" max="5" width="3" style="255" customWidth="1"/>
    <col min="6" max="6" width="26" style="255" customWidth="1"/>
    <col min="7" max="7" width="3" style="255" customWidth="1"/>
    <col min="8" max="8" width="26" style="255" customWidth="1"/>
    <col min="9" max="9" width="3"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227</v>
      </c>
    </row>
    <row r="3" spans="1:19" s="45" customFormat="1" ht="55.2" x14ac:dyDescent="0.6">
      <c r="A3" s="308" t="s">
        <v>228</v>
      </c>
      <c r="B3" s="62" t="s">
        <v>229</v>
      </c>
      <c r="D3" s="11" t="s">
        <v>1437</v>
      </c>
      <c r="F3" s="63"/>
      <c r="H3" s="63"/>
      <c r="J3" s="54"/>
      <c r="L3" s="363"/>
      <c r="N3" s="44"/>
      <c r="P3" s="44"/>
      <c r="R3" s="44"/>
    </row>
    <row r="4" spans="1:19" s="43" customFormat="1" ht="17.100000000000001" x14ac:dyDescent="0.6">
      <c r="A4" s="61"/>
      <c r="B4" s="52"/>
      <c r="D4" s="52"/>
      <c r="F4" s="52"/>
      <c r="H4" s="52"/>
      <c r="J4" s="53"/>
      <c r="L4" s="53"/>
    </row>
    <row r="5" spans="1:19" s="58" customFormat="1" ht="74.25" customHeight="1" x14ac:dyDescent="0.6">
      <c r="A5" s="56"/>
      <c r="B5" s="57" t="s">
        <v>94</v>
      </c>
      <c r="D5" s="90" t="s">
        <v>95</v>
      </c>
      <c r="E5" s="50"/>
      <c r="F5" s="90" t="s">
        <v>96</v>
      </c>
      <c r="G5" s="50"/>
      <c r="H5" s="90" t="s">
        <v>97</v>
      </c>
      <c r="J5" s="51" t="s">
        <v>98</v>
      </c>
      <c r="K5" s="50"/>
      <c r="L5" s="51" t="s">
        <v>99</v>
      </c>
      <c r="M5" s="50"/>
      <c r="N5" s="51" t="s">
        <v>100</v>
      </c>
      <c r="O5" s="50"/>
      <c r="P5" s="51" t="s">
        <v>101</v>
      </c>
      <c r="Q5" s="50"/>
      <c r="R5" s="51" t="s">
        <v>102</v>
      </c>
    </row>
    <row r="6" spans="1:19" s="43" customFormat="1" ht="17.100000000000001" x14ac:dyDescent="0.6">
      <c r="A6" s="61"/>
      <c r="B6" s="52"/>
      <c r="D6" s="52"/>
      <c r="F6" s="52"/>
      <c r="H6" s="52"/>
      <c r="J6" s="53"/>
      <c r="L6" s="53"/>
      <c r="N6" s="53"/>
      <c r="P6" s="53"/>
      <c r="R6" s="53"/>
    </row>
    <row r="7" spans="1:19" s="10" customFormat="1" ht="31.2" x14ac:dyDescent="0.6">
      <c r="A7" s="15"/>
      <c r="B7" s="24" t="s">
        <v>230</v>
      </c>
      <c r="D7" s="11" t="s">
        <v>543</v>
      </c>
      <c r="F7" s="339" t="s">
        <v>531</v>
      </c>
      <c r="G7" s="43"/>
      <c r="H7" s="96" t="s">
        <v>107</v>
      </c>
      <c r="I7" s="43"/>
      <c r="J7" s="396"/>
      <c r="K7" s="43"/>
      <c r="L7" s="44"/>
      <c r="M7" s="45"/>
      <c r="N7" s="44"/>
      <c r="O7" s="45"/>
      <c r="P7" s="44"/>
      <c r="Q7" s="45"/>
      <c r="R7" s="44"/>
      <c r="S7" s="43"/>
    </row>
    <row r="8" spans="1:19" s="10" customFormat="1" ht="13.8" x14ac:dyDescent="0.6">
      <c r="A8" s="15"/>
      <c r="B8" s="59" t="s">
        <v>231</v>
      </c>
      <c r="D8" s="11" t="s">
        <v>543</v>
      </c>
      <c r="F8" s="96" t="s">
        <v>544</v>
      </c>
      <c r="G8" s="45"/>
      <c r="H8" s="96" t="s">
        <v>107</v>
      </c>
      <c r="I8" s="45"/>
      <c r="J8" s="397"/>
      <c r="K8" s="45"/>
      <c r="L8" s="44"/>
      <c r="M8" s="45"/>
      <c r="N8" s="44"/>
      <c r="O8" s="45"/>
      <c r="P8" s="44"/>
      <c r="Q8" s="45"/>
      <c r="R8" s="44"/>
      <c r="S8" s="45"/>
    </row>
    <row r="9" spans="1:19" s="10" customFormat="1" ht="13.8" x14ac:dyDescent="0.6">
      <c r="A9" s="15"/>
      <c r="B9" s="59" t="s">
        <v>232</v>
      </c>
      <c r="D9" s="11" t="s">
        <v>543</v>
      </c>
      <c r="F9" s="96" t="s">
        <v>544</v>
      </c>
      <c r="G9" s="45"/>
      <c r="H9" s="96" t="s">
        <v>107</v>
      </c>
      <c r="I9" s="45"/>
      <c r="J9" s="397"/>
      <c r="K9" s="45"/>
      <c r="L9" s="44"/>
      <c r="M9" s="45"/>
      <c r="N9" s="44"/>
      <c r="O9" s="45"/>
      <c r="P9" s="44"/>
      <c r="Q9" s="45"/>
      <c r="R9" s="44"/>
      <c r="S9" s="45"/>
    </row>
    <row r="10" spans="1:19" s="10" customFormat="1" ht="13.8" x14ac:dyDescent="0.6">
      <c r="A10" s="15"/>
      <c r="B10" s="59" t="s">
        <v>233</v>
      </c>
      <c r="D10" s="11" t="s">
        <v>543</v>
      </c>
      <c r="F10" s="96" t="s">
        <v>544</v>
      </c>
      <c r="G10" s="45"/>
      <c r="H10" s="96" t="s">
        <v>107</v>
      </c>
      <c r="I10" s="45"/>
      <c r="J10" s="397"/>
      <c r="K10" s="45"/>
      <c r="L10" s="44"/>
      <c r="M10" s="45"/>
      <c r="N10" s="44"/>
      <c r="O10" s="45"/>
      <c r="P10" s="44"/>
      <c r="Q10" s="45"/>
      <c r="R10" s="44"/>
      <c r="S10" s="45"/>
    </row>
    <row r="11" spans="1:19" s="10" customFormat="1" ht="41.4" x14ac:dyDescent="0.6">
      <c r="A11" s="15"/>
      <c r="B11" s="59" t="s">
        <v>234</v>
      </c>
      <c r="D11" s="11" t="s">
        <v>543</v>
      </c>
      <c r="F11" s="96" t="s">
        <v>544</v>
      </c>
      <c r="G11" s="45"/>
      <c r="H11" s="96" t="s">
        <v>107</v>
      </c>
      <c r="I11" s="45"/>
      <c r="J11" s="397"/>
      <c r="K11" s="45"/>
      <c r="L11" s="44"/>
      <c r="M11" s="45"/>
      <c r="N11" s="44"/>
      <c r="O11" s="45"/>
      <c r="P11" s="44"/>
      <c r="Q11" s="45"/>
      <c r="R11" s="44"/>
      <c r="S11" s="45"/>
    </row>
    <row r="12" spans="1:19" s="10" customFormat="1" ht="13.8" x14ac:dyDescent="0.6">
      <c r="A12" s="15"/>
      <c r="B12" s="59" t="s">
        <v>235</v>
      </c>
      <c r="D12" s="11" t="s">
        <v>543</v>
      </c>
      <c r="F12" s="96" t="s">
        <v>544</v>
      </c>
      <c r="G12" s="45"/>
      <c r="H12" s="96" t="s">
        <v>107</v>
      </c>
      <c r="I12" s="45"/>
      <c r="J12" s="397"/>
      <c r="K12" s="45"/>
      <c r="L12" s="44"/>
      <c r="M12" s="45"/>
      <c r="N12" s="44"/>
      <c r="O12" s="45"/>
      <c r="P12" s="44"/>
      <c r="Q12" s="45"/>
      <c r="R12" s="44"/>
      <c r="S12" s="45"/>
    </row>
    <row r="13" spans="1:19" s="10" customFormat="1" ht="27.6" x14ac:dyDescent="0.6">
      <c r="A13" s="15"/>
      <c r="B13" s="59" t="s">
        <v>236</v>
      </c>
      <c r="D13" s="11" t="s">
        <v>106</v>
      </c>
      <c r="F13" s="96" t="s">
        <v>63</v>
      </c>
      <c r="G13" s="45"/>
      <c r="H13" s="96" t="s">
        <v>107</v>
      </c>
      <c r="I13" s="45"/>
      <c r="J13" s="397"/>
      <c r="K13" s="45"/>
      <c r="L13" s="44"/>
      <c r="M13" s="45"/>
      <c r="N13" s="44"/>
      <c r="O13" s="45"/>
      <c r="P13" s="44"/>
      <c r="Q13" s="45"/>
      <c r="R13" s="44"/>
      <c r="S13" s="45"/>
    </row>
    <row r="14" spans="1:19" s="10" customFormat="1" ht="13.8" x14ac:dyDescent="0.6">
      <c r="A14" s="15"/>
      <c r="B14" s="59" t="s">
        <v>237</v>
      </c>
      <c r="D14" s="11" t="s">
        <v>543</v>
      </c>
      <c r="F14" s="96" t="s">
        <v>544</v>
      </c>
      <c r="G14" s="45"/>
      <c r="H14" s="96" t="s">
        <v>107</v>
      </c>
      <c r="I14" s="45"/>
      <c r="J14" s="397"/>
      <c r="K14" s="45"/>
      <c r="L14" s="44"/>
      <c r="M14" s="45"/>
      <c r="N14" s="44"/>
      <c r="O14" s="45"/>
      <c r="P14" s="44"/>
      <c r="Q14" s="45"/>
      <c r="R14" s="44"/>
      <c r="S14" s="45"/>
    </row>
    <row r="15" spans="1:19" s="10" customFormat="1" ht="27.6" x14ac:dyDescent="0.6">
      <c r="A15" s="15"/>
      <c r="B15" s="59" t="s">
        <v>238</v>
      </c>
      <c r="D15" s="11" t="s">
        <v>543</v>
      </c>
      <c r="F15" s="96" t="s">
        <v>544</v>
      </c>
      <c r="G15" s="45"/>
      <c r="H15" s="96" t="s">
        <v>107</v>
      </c>
      <c r="I15" s="45"/>
      <c r="J15" s="397"/>
      <c r="K15" s="45"/>
      <c r="L15" s="44"/>
      <c r="M15" s="45"/>
      <c r="N15" s="44"/>
      <c r="O15" s="45"/>
      <c r="P15" s="44"/>
      <c r="Q15" s="45"/>
      <c r="R15" s="44"/>
      <c r="S15" s="45"/>
    </row>
    <row r="16" spans="1:19" s="10" customFormat="1" ht="55.2" x14ac:dyDescent="0.6">
      <c r="A16" s="15"/>
      <c r="B16" s="59" t="s">
        <v>239</v>
      </c>
      <c r="D16" s="11" t="s">
        <v>543</v>
      </c>
      <c r="F16" s="96" t="s">
        <v>544</v>
      </c>
      <c r="G16" s="45"/>
      <c r="H16" s="96" t="s">
        <v>107</v>
      </c>
      <c r="I16" s="45"/>
      <c r="J16" s="397"/>
      <c r="K16" s="45"/>
      <c r="L16" s="44"/>
      <c r="M16" s="45"/>
      <c r="N16" s="44"/>
      <c r="O16" s="45"/>
      <c r="P16" s="44"/>
      <c r="Q16" s="45"/>
      <c r="R16" s="44"/>
      <c r="S16" s="45"/>
    </row>
    <row r="17" spans="1:19" s="10" customFormat="1" ht="55.2" x14ac:dyDescent="0.6">
      <c r="A17" s="15"/>
      <c r="B17" s="59" t="s">
        <v>240</v>
      </c>
      <c r="D17" s="11" t="s">
        <v>543</v>
      </c>
      <c r="F17" s="96" t="s">
        <v>544</v>
      </c>
      <c r="G17" s="45"/>
      <c r="H17" s="96" t="s">
        <v>107</v>
      </c>
      <c r="I17" s="45"/>
      <c r="J17" s="397"/>
      <c r="K17" s="45"/>
      <c r="L17" s="44"/>
      <c r="M17" s="45"/>
      <c r="N17" s="44"/>
      <c r="O17" s="45"/>
      <c r="P17" s="44"/>
      <c r="Q17" s="45"/>
      <c r="R17" s="44"/>
      <c r="S17" s="45"/>
    </row>
    <row r="18" spans="1:19" s="10" customFormat="1" ht="17.100000000000001" x14ac:dyDescent="0.6">
      <c r="A18" s="15"/>
      <c r="B18" s="59" t="s">
        <v>241</v>
      </c>
      <c r="D18" s="343">
        <v>0.99303202624816189</v>
      </c>
      <c r="F18" s="96" t="s">
        <v>63</v>
      </c>
      <c r="G18" s="45"/>
      <c r="H18" s="96" t="s">
        <v>107</v>
      </c>
      <c r="I18" s="45"/>
      <c r="J18" s="397"/>
      <c r="K18" s="45"/>
      <c r="L18" s="44"/>
      <c r="M18" s="45"/>
      <c r="N18" s="44"/>
      <c r="O18" s="45"/>
      <c r="P18" s="44"/>
      <c r="Q18" s="45"/>
      <c r="R18" s="44"/>
      <c r="S18" s="43"/>
    </row>
    <row r="19" spans="1:19" s="10" customFormat="1" ht="41.4" x14ac:dyDescent="0.6">
      <c r="A19" s="15"/>
      <c r="B19" s="59" t="s">
        <v>242</v>
      </c>
      <c r="D19" s="11"/>
      <c r="F19" s="96" t="s">
        <v>63</v>
      </c>
      <c r="G19" s="45"/>
      <c r="H19" s="96" t="s">
        <v>107</v>
      </c>
      <c r="I19" s="45"/>
      <c r="J19" s="398"/>
      <c r="K19" s="45"/>
      <c r="L19" s="44"/>
      <c r="M19" s="45"/>
      <c r="N19" s="44"/>
      <c r="O19" s="45"/>
      <c r="P19" s="44"/>
      <c r="Q19" s="45"/>
      <c r="R19" s="44"/>
      <c r="S19" s="45"/>
    </row>
    <row r="20" spans="1:19" s="257" customFormat="1" x14ac:dyDescent="0.5">
      <c r="A20" s="256"/>
    </row>
  </sheetData>
  <mergeCells count="1">
    <mergeCell ref="J7:J19"/>
  </mergeCells>
  <hyperlinks>
    <hyperlink ref="F7" r:id="rId1" xr:uid="{99DACBAE-56B4-482D-A192-90EAA6AE678B}"/>
  </hyperlinks>
  <pageMargins left="0.7" right="0.7" top="0.75" bottom="0.75" header="0.3" footer="0.3"/>
  <pageSetup paperSize="8" orientation="landscape" horizontalDpi="1200" verticalDpi="1200"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97114-B2AA-E14F-8E0A-D47AA383A57E}">
  <sheetPr codeName="Sheet13">
    <tabColor rgb="FF92D050"/>
  </sheetPr>
  <dimension ref="A1:AJ721"/>
  <sheetViews>
    <sheetView showGridLines="0" zoomScale="90" zoomScaleNormal="90" workbookViewId="0"/>
  </sheetViews>
  <sheetFormatPr defaultColWidth="4" defaultRowHeight="24" customHeight="1" x14ac:dyDescent="0.6"/>
  <cols>
    <col min="1" max="1" width="4" style="5"/>
    <col min="2" max="2" width="48.5" style="5" customWidth="1"/>
    <col min="3" max="3" width="44.5" style="5" customWidth="1"/>
    <col min="4" max="4" width="38.84765625" style="5" customWidth="1"/>
    <col min="5" max="5" width="23" style="5" customWidth="1"/>
    <col min="6" max="10" width="26.5" style="5" customWidth="1"/>
    <col min="11" max="11" width="15.84765625" style="5" customWidth="1"/>
    <col min="12" max="33" width="4" style="5"/>
    <col min="34" max="34" width="12" style="5" bestFit="1" customWidth="1"/>
    <col min="35" max="16384" width="4" style="5"/>
  </cols>
  <sheetData>
    <row r="1" spans="1:36" ht="13.8" x14ac:dyDescent="0.6">
      <c r="A1" s="311"/>
      <c r="B1" s="311"/>
      <c r="C1" s="311"/>
      <c r="D1" s="311"/>
      <c r="E1" s="311"/>
      <c r="F1" s="311"/>
      <c r="G1" s="311"/>
      <c r="H1" s="311"/>
      <c r="I1" s="311"/>
      <c r="J1" s="311"/>
      <c r="K1" s="311"/>
      <c r="L1" s="311"/>
      <c r="M1" s="311"/>
      <c r="N1" s="311"/>
      <c r="O1" s="311"/>
      <c r="P1" s="311"/>
      <c r="Q1" s="311"/>
      <c r="R1" s="311"/>
      <c r="S1" s="311"/>
      <c r="T1" s="311"/>
      <c r="U1" s="311"/>
      <c r="V1" s="311"/>
      <c r="W1" s="311"/>
      <c r="X1" s="311"/>
      <c r="Y1" s="311"/>
      <c r="Z1" s="311"/>
      <c r="AA1" s="311"/>
      <c r="AB1" s="311"/>
      <c r="AC1" s="311"/>
      <c r="AD1" s="311"/>
      <c r="AE1" s="311"/>
      <c r="AF1" s="311"/>
      <c r="AG1" s="311"/>
      <c r="AH1" s="311"/>
      <c r="AI1" s="311"/>
      <c r="AJ1" s="311"/>
    </row>
    <row r="2" spans="1:36" s="294" customFormat="1" ht="13.8" x14ac:dyDescent="0.6">
      <c r="A2" s="311"/>
      <c r="B2" s="426" t="s">
        <v>243</v>
      </c>
      <c r="C2" s="426"/>
      <c r="D2" s="426"/>
      <c r="E2" s="426"/>
      <c r="F2" s="426"/>
      <c r="G2" s="426"/>
      <c r="H2" s="426"/>
      <c r="I2" s="426"/>
      <c r="J2" s="426"/>
    </row>
    <row r="3" spans="1:36" ht="23.7" x14ac:dyDescent="0.6">
      <c r="A3" s="311"/>
      <c r="B3" s="384" t="s">
        <v>34</v>
      </c>
      <c r="C3" s="384"/>
      <c r="D3" s="384"/>
      <c r="E3" s="384"/>
      <c r="F3" s="384"/>
      <c r="G3" s="384"/>
      <c r="H3" s="384"/>
      <c r="I3" s="384"/>
      <c r="J3" s="384"/>
      <c r="K3" s="311"/>
      <c r="L3" s="311"/>
      <c r="M3" s="311"/>
      <c r="N3" s="311"/>
      <c r="O3" s="311"/>
      <c r="P3" s="311"/>
      <c r="Q3" s="311"/>
      <c r="R3" s="311"/>
      <c r="S3" s="311"/>
      <c r="T3" s="311"/>
      <c r="U3" s="311"/>
      <c r="V3" s="311"/>
      <c r="W3" s="311"/>
      <c r="X3" s="311"/>
      <c r="Y3" s="311"/>
      <c r="Z3" s="311"/>
      <c r="AA3" s="311"/>
      <c r="AB3" s="311"/>
      <c r="AC3" s="311"/>
      <c r="AD3" s="311"/>
      <c r="AE3" s="311"/>
      <c r="AF3" s="311"/>
      <c r="AG3" s="311"/>
      <c r="AH3" s="311"/>
      <c r="AI3" s="311"/>
      <c r="AJ3" s="311"/>
    </row>
    <row r="4" spans="1:36" ht="13.8" x14ac:dyDescent="0.6">
      <c r="A4" s="311"/>
      <c r="B4" s="386" t="s">
        <v>244</v>
      </c>
      <c r="C4" s="386"/>
      <c r="D4" s="386"/>
      <c r="E4" s="386"/>
      <c r="F4" s="386"/>
      <c r="G4" s="386"/>
      <c r="H4" s="386"/>
      <c r="I4" s="386"/>
      <c r="J4" s="386"/>
      <c r="K4" s="311"/>
      <c r="L4" s="311"/>
      <c r="M4" s="311"/>
      <c r="N4" s="311"/>
      <c r="O4" s="311"/>
      <c r="P4" s="311"/>
      <c r="Q4" s="311"/>
      <c r="R4" s="311"/>
      <c r="S4" s="311"/>
      <c r="T4" s="311"/>
      <c r="U4" s="311"/>
      <c r="V4" s="311"/>
      <c r="W4" s="311"/>
      <c r="X4" s="311"/>
      <c r="Y4" s="311"/>
      <c r="Z4" s="311"/>
      <c r="AA4" s="311"/>
      <c r="AB4" s="311"/>
      <c r="AC4" s="311"/>
      <c r="AD4" s="311"/>
      <c r="AE4" s="311"/>
      <c r="AF4" s="311"/>
      <c r="AG4" s="311"/>
      <c r="AH4" s="311"/>
      <c r="AI4" s="311"/>
      <c r="AJ4" s="311"/>
    </row>
    <row r="5" spans="1:36" ht="13.8" x14ac:dyDescent="0.6">
      <c r="A5" s="311"/>
      <c r="B5" s="386" t="s">
        <v>245</v>
      </c>
      <c r="C5" s="386"/>
      <c r="D5" s="386"/>
      <c r="E5" s="386"/>
      <c r="F5" s="386"/>
      <c r="G5" s="386"/>
      <c r="H5" s="386"/>
      <c r="I5" s="386"/>
      <c r="J5" s="386"/>
      <c r="K5" s="311"/>
      <c r="L5" s="311"/>
      <c r="M5" s="311"/>
      <c r="N5" s="311"/>
      <c r="O5" s="311"/>
      <c r="P5" s="311"/>
      <c r="Q5" s="311"/>
      <c r="R5" s="311"/>
      <c r="S5" s="311"/>
      <c r="T5" s="311"/>
      <c r="U5" s="311"/>
      <c r="V5" s="311"/>
      <c r="W5" s="311"/>
      <c r="X5" s="311"/>
      <c r="Y5" s="311"/>
      <c r="Z5" s="311"/>
      <c r="AA5" s="311"/>
      <c r="AB5" s="311"/>
      <c r="AC5" s="311"/>
      <c r="AD5" s="311"/>
      <c r="AE5" s="311"/>
      <c r="AF5" s="311"/>
      <c r="AG5" s="311"/>
      <c r="AH5" s="311"/>
      <c r="AI5" s="311"/>
      <c r="AJ5" s="311"/>
    </row>
    <row r="6" spans="1:36" ht="13.8" x14ac:dyDescent="0.6">
      <c r="A6" s="311"/>
      <c r="B6" s="386" t="s">
        <v>246</v>
      </c>
      <c r="C6" s="386"/>
      <c r="D6" s="386"/>
      <c r="E6" s="386"/>
      <c r="F6" s="386"/>
      <c r="G6" s="386"/>
      <c r="H6" s="386"/>
      <c r="I6" s="386"/>
      <c r="J6" s="386"/>
      <c r="K6" s="311"/>
      <c r="L6" s="311"/>
      <c r="M6" s="311"/>
      <c r="N6" s="311"/>
      <c r="O6" s="311"/>
      <c r="P6" s="311"/>
      <c r="Q6" s="311"/>
      <c r="R6" s="311"/>
      <c r="S6" s="311"/>
      <c r="T6" s="311"/>
      <c r="U6" s="311"/>
      <c r="V6" s="311"/>
      <c r="W6" s="311"/>
      <c r="X6" s="311"/>
      <c r="Y6" s="311"/>
      <c r="Z6" s="311"/>
      <c r="AA6" s="311"/>
      <c r="AB6" s="311"/>
      <c r="AC6" s="311"/>
      <c r="AD6" s="311"/>
      <c r="AE6" s="311"/>
      <c r="AF6" s="311"/>
      <c r="AG6" s="311"/>
      <c r="AH6" s="311"/>
      <c r="AI6" s="311"/>
      <c r="AJ6" s="311"/>
    </row>
    <row r="7" spans="1:36" ht="15.75" customHeight="1" x14ac:dyDescent="0.6">
      <c r="A7" s="311"/>
      <c r="B7" s="386" t="s">
        <v>247</v>
      </c>
      <c r="C7" s="386"/>
      <c r="D7" s="386"/>
      <c r="E7" s="386"/>
      <c r="F7" s="386"/>
      <c r="G7" s="386"/>
      <c r="H7" s="386"/>
      <c r="I7" s="386"/>
      <c r="J7" s="386"/>
      <c r="K7" s="311"/>
      <c r="L7" s="311"/>
      <c r="M7" s="311"/>
      <c r="N7" s="311"/>
      <c r="O7" s="311"/>
      <c r="P7" s="311"/>
      <c r="Q7" s="311"/>
      <c r="R7" s="311"/>
      <c r="S7" s="311"/>
      <c r="T7" s="311"/>
      <c r="U7" s="311"/>
      <c r="V7" s="311"/>
      <c r="W7" s="311"/>
      <c r="X7" s="311"/>
      <c r="Y7" s="311"/>
      <c r="Z7" s="311"/>
      <c r="AA7" s="311"/>
      <c r="AB7" s="311"/>
      <c r="AC7" s="311"/>
      <c r="AD7" s="311"/>
      <c r="AE7" s="311"/>
      <c r="AF7" s="311"/>
      <c r="AG7" s="311"/>
      <c r="AH7" s="311"/>
      <c r="AI7" s="311"/>
      <c r="AJ7" s="311"/>
    </row>
    <row r="8" spans="1:36" ht="13.8" x14ac:dyDescent="0.45">
      <c r="A8" s="311"/>
      <c r="B8" s="427" t="s">
        <v>38</v>
      </c>
      <c r="C8" s="427"/>
      <c r="D8" s="427"/>
      <c r="E8" s="427"/>
      <c r="F8" s="427"/>
      <c r="G8" s="427"/>
      <c r="H8" s="427"/>
      <c r="I8" s="427"/>
      <c r="J8" s="427"/>
      <c r="K8" s="311"/>
      <c r="L8" s="311"/>
      <c r="M8" s="311"/>
      <c r="N8" s="311"/>
      <c r="O8" s="311"/>
      <c r="P8" s="311"/>
      <c r="Q8" s="311"/>
      <c r="R8" s="311"/>
      <c r="S8" s="311"/>
      <c r="T8" s="311"/>
      <c r="U8" s="311"/>
      <c r="V8" s="311"/>
      <c r="W8" s="311"/>
      <c r="X8" s="311"/>
      <c r="Y8" s="311"/>
      <c r="Z8" s="311"/>
      <c r="AA8" s="311"/>
      <c r="AB8" s="311"/>
      <c r="AC8" s="311"/>
      <c r="AD8" s="311"/>
      <c r="AE8" s="311"/>
      <c r="AF8" s="311"/>
      <c r="AG8" s="311"/>
      <c r="AH8" s="311"/>
      <c r="AI8" s="311"/>
      <c r="AJ8" s="311"/>
    </row>
    <row r="9" spans="1:36" ht="13.8" x14ac:dyDescent="0.6">
      <c r="A9" s="311"/>
      <c r="B9" s="311"/>
      <c r="C9" s="311"/>
      <c r="D9" s="311"/>
      <c r="E9" s="311"/>
      <c r="F9" s="311"/>
      <c r="G9" s="311"/>
      <c r="H9" s="311"/>
      <c r="I9" s="311"/>
      <c r="J9" s="311"/>
      <c r="K9" s="311"/>
      <c r="L9" s="311"/>
      <c r="M9" s="311"/>
      <c r="N9" s="311"/>
      <c r="O9" s="311"/>
      <c r="P9" s="311"/>
      <c r="Q9" s="311"/>
      <c r="R9" s="311"/>
      <c r="S9" s="311"/>
      <c r="T9" s="311"/>
      <c r="U9" s="311"/>
      <c r="V9" s="311"/>
      <c r="W9" s="311"/>
      <c r="X9" s="311"/>
      <c r="Y9" s="311"/>
      <c r="Z9" s="311"/>
      <c r="AA9" s="311"/>
      <c r="AB9" s="311"/>
      <c r="AC9" s="311"/>
      <c r="AD9" s="311"/>
      <c r="AE9" s="311"/>
      <c r="AF9" s="311"/>
      <c r="AG9" s="311"/>
      <c r="AH9" s="311"/>
      <c r="AI9" s="311"/>
      <c r="AJ9" s="311"/>
    </row>
    <row r="10" spans="1:36" ht="23.7" x14ac:dyDescent="0.6">
      <c r="A10" s="311"/>
      <c r="B10" s="428" t="s">
        <v>248</v>
      </c>
      <c r="C10" s="428"/>
      <c r="D10" s="428"/>
      <c r="E10" s="428"/>
      <c r="F10" s="428"/>
      <c r="G10" s="428"/>
      <c r="H10" s="428"/>
      <c r="I10" s="428"/>
      <c r="J10" s="428"/>
      <c r="K10" s="311"/>
      <c r="L10" s="311"/>
      <c r="M10" s="311"/>
      <c r="N10" s="311"/>
      <c r="O10" s="311"/>
      <c r="P10" s="311"/>
      <c r="Q10" s="311"/>
      <c r="R10" s="311"/>
      <c r="S10" s="311"/>
      <c r="T10" s="311"/>
      <c r="U10" s="311"/>
      <c r="V10" s="311"/>
      <c r="W10" s="311"/>
      <c r="X10" s="311"/>
      <c r="Y10" s="311"/>
      <c r="Z10" s="311"/>
      <c r="AA10" s="311"/>
      <c r="AB10" s="311"/>
      <c r="AC10" s="311"/>
      <c r="AD10" s="311"/>
      <c r="AE10" s="311"/>
      <c r="AF10" s="311"/>
      <c r="AG10" s="311"/>
      <c r="AH10" s="311"/>
      <c r="AI10" s="311"/>
      <c r="AJ10" s="311"/>
    </row>
    <row r="11" spans="1:36" s="98" customFormat="1" ht="25.5" customHeight="1" x14ac:dyDescent="0.6">
      <c r="B11" s="429" t="s">
        <v>249</v>
      </c>
      <c r="C11" s="429"/>
      <c r="D11" s="429"/>
      <c r="E11" s="429"/>
      <c r="F11" s="429"/>
      <c r="G11" s="429"/>
      <c r="H11" s="429"/>
      <c r="I11" s="429"/>
      <c r="J11" s="429"/>
    </row>
    <row r="12" spans="1:36" s="99" customFormat="1" ht="13.8" x14ac:dyDescent="0.6">
      <c r="B12" s="430"/>
      <c r="C12" s="430"/>
      <c r="D12" s="430"/>
      <c r="E12" s="430"/>
      <c r="F12" s="430"/>
      <c r="G12" s="430"/>
      <c r="H12" s="430"/>
      <c r="I12" s="430"/>
      <c r="J12" s="430"/>
    </row>
    <row r="13" spans="1:36" s="99" customFormat="1" ht="17.100000000000001" x14ac:dyDescent="0.6">
      <c r="B13" s="421" t="s">
        <v>250</v>
      </c>
      <c r="C13" s="421"/>
      <c r="D13" s="421"/>
      <c r="E13" s="421"/>
      <c r="F13" s="421"/>
      <c r="G13" s="421"/>
      <c r="H13" s="421"/>
      <c r="I13" s="421"/>
      <c r="J13" s="421"/>
    </row>
    <row r="14" spans="1:36" s="99" customFormat="1" ht="13.8" x14ac:dyDescent="0.6">
      <c r="B14" s="100" t="s">
        <v>251</v>
      </c>
      <c r="C14" s="100" t="s">
        <v>252</v>
      </c>
      <c r="D14" s="311" t="s">
        <v>253</v>
      </c>
      <c r="E14" s="293" t="s">
        <v>254</v>
      </c>
      <c r="F14" s="293" t="s">
        <v>255</v>
      </c>
      <c r="G14" s="311" t="s">
        <v>256</v>
      </c>
      <c r="H14" s="101"/>
      <c r="I14" s="102"/>
    </row>
    <row r="15" spans="1:36" s="99" customFormat="1" ht="13.8" x14ac:dyDescent="0.6">
      <c r="B15" s="311" t="s">
        <v>576</v>
      </c>
      <c r="C15" s="311" t="s">
        <v>258</v>
      </c>
      <c r="D15" s="311" t="s">
        <v>282</v>
      </c>
      <c r="E15" s="248" t="s">
        <v>61</v>
      </c>
      <c r="F15" s="248" t="s">
        <v>61</v>
      </c>
      <c r="G15" s="103">
        <f>SUMIF(Government_revenues_table[Government entity],Government_agencies[[#This Row],[Full name of agency]],Government_revenues_table[Revenue value])</f>
        <v>1396295275.04919</v>
      </c>
      <c r="H15" s="102"/>
      <c r="I15" s="104"/>
    </row>
    <row r="16" spans="1:36" s="99" customFormat="1" ht="13.8" x14ac:dyDescent="0.6">
      <c r="B16" s="99" t="s">
        <v>577</v>
      </c>
      <c r="C16" s="311" t="s">
        <v>257</v>
      </c>
      <c r="D16" s="311">
        <v>9666504</v>
      </c>
      <c r="E16" s="248" t="s">
        <v>61</v>
      </c>
      <c r="F16" s="248" t="s">
        <v>61</v>
      </c>
      <c r="G16" s="103">
        <f>SUMIF(Government_revenues_table[Government entity],Government_agencies[[#This Row],[Full name of agency]],Government_revenues_table[Revenue value])</f>
        <v>90992842.019999802</v>
      </c>
      <c r="H16" s="104"/>
      <c r="I16" s="311"/>
      <c r="L16" s="101"/>
      <c r="M16" s="101"/>
      <c r="N16" s="101"/>
    </row>
    <row r="17" spans="2:14" s="99" customFormat="1" ht="13.8" x14ac:dyDescent="0.6">
      <c r="B17" s="99" t="s">
        <v>578</v>
      </c>
      <c r="C17" s="311" t="s">
        <v>257</v>
      </c>
      <c r="D17" s="311" t="s">
        <v>282</v>
      </c>
      <c r="E17" s="248" t="s">
        <v>61</v>
      </c>
      <c r="F17" s="248" t="s">
        <v>61</v>
      </c>
      <c r="G17" s="103">
        <f>SUMIF(Government_revenues_table[Government entity],Government_agencies[[#This Row],[Full name of agency]],Government_revenues_table[Revenue value])</f>
        <v>24576371.590000004</v>
      </c>
      <c r="H17" s="102"/>
      <c r="I17" s="311"/>
      <c r="L17" s="102"/>
      <c r="M17" s="102"/>
      <c r="N17" s="102"/>
    </row>
    <row r="18" spans="2:14" s="99" customFormat="1" ht="13.8" x14ac:dyDescent="0.6">
      <c r="B18" s="99" t="s">
        <v>579</v>
      </c>
      <c r="C18" s="311" t="s">
        <v>257</v>
      </c>
      <c r="D18" s="311" t="s">
        <v>282</v>
      </c>
      <c r="E18" s="248" t="s">
        <v>61</v>
      </c>
      <c r="F18" s="248" t="s">
        <v>61</v>
      </c>
      <c r="G18" s="103">
        <f>SUMIF(Government_revenues_table[Government entity],Government_agencies[[#This Row],[Full name of agency]],Government_revenues_table[Revenue value])</f>
        <v>1828666</v>
      </c>
      <c r="H18" s="310"/>
      <c r="L18" s="104"/>
      <c r="M18" s="104"/>
      <c r="N18" s="104"/>
    </row>
    <row r="19" spans="2:14" s="99" customFormat="1" ht="13.8" x14ac:dyDescent="0.6">
      <c r="B19" s="310"/>
      <c r="C19" s="311"/>
      <c r="D19" s="105"/>
      <c r="E19" s="310"/>
    </row>
    <row r="20" spans="2:14" s="99" customFormat="1" ht="17.100000000000001" x14ac:dyDescent="0.6">
      <c r="B20" s="421" t="s">
        <v>259</v>
      </c>
      <c r="C20" s="421"/>
      <c r="D20" s="421"/>
      <c r="E20" s="421"/>
      <c r="F20" s="421"/>
      <c r="G20" s="421"/>
      <c r="H20" s="421"/>
      <c r="I20" s="421"/>
      <c r="J20" s="421"/>
    </row>
    <row r="21" spans="2:14" s="99" customFormat="1" ht="13.8" x14ac:dyDescent="0.6">
      <c r="B21" s="418" t="s">
        <v>260</v>
      </c>
      <c r="C21" s="419"/>
      <c r="D21" s="420"/>
      <c r="E21" s="101"/>
    </row>
    <row r="22" spans="2:14" s="99" customFormat="1" ht="13.8" x14ac:dyDescent="0.6">
      <c r="B22" s="106" t="s">
        <v>261</v>
      </c>
      <c r="C22" s="107" t="s">
        <v>1234</v>
      </c>
      <c r="D22" s="108" t="s">
        <v>554</v>
      </c>
      <c r="E22" s="310"/>
    </row>
    <row r="23" spans="2:14" s="99" customFormat="1" ht="13.8" x14ac:dyDescent="0.6">
      <c r="B23" s="310"/>
    </row>
    <row r="24" spans="2:14" s="99" customFormat="1" ht="13.8" x14ac:dyDescent="0.6">
      <c r="B24" s="100" t="s">
        <v>262</v>
      </c>
      <c r="C24" s="100" t="s">
        <v>263</v>
      </c>
      <c r="D24" s="311" t="s">
        <v>264</v>
      </c>
      <c r="E24" s="311" t="s">
        <v>265</v>
      </c>
      <c r="F24" s="311" t="s">
        <v>266</v>
      </c>
      <c r="G24" s="311" t="s">
        <v>267</v>
      </c>
      <c r="H24" s="311" t="s">
        <v>268</v>
      </c>
      <c r="I24" s="248" t="s">
        <v>254</v>
      </c>
      <c r="J24" s="248" t="s">
        <v>255</v>
      </c>
      <c r="K24" s="311" t="s">
        <v>269</v>
      </c>
    </row>
    <row r="25" spans="2:14" s="99" customFormat="1" ht="13.8" x14ac:dyDescent="0.6">
      <c r="B25" s="311" t="s">
        <v>1126</v>
      </c>
      <c r="C25" s="311" t="s">
        <v>1235</v>
      </c>
      <c r="D25" s="311" t="s">
        <v>271</v>
      </c>
      <c r="E25" s="311" t="s">
        <v>1236</v>
      </c>
      <c r="F25" s="311" t="s">
        <v>1237</v>
      </c>
      <c r="G25" s="109" t="s">
        <v>1238</v>
      </c>
      <c r="H25" s="109" t="s">
        <v>68</v>
      </c>
      <c r="I25" s="248" t="s">
        <v>61</v>
      </c>
      <c r="J25" s="248" t="s">
        <v>61</v>
      </c>
      <c r="K25" s="105">
        <f>SUMIF(Table10[Company],Companies[[#This Row],[Full company name]],Table10[Revenue value])</f>
        <v>12940964.779999999</v>
      </c>
    </row>
    <row r="26" spans="2:14" s="99" customFormat="1" ht="13.8" x14ac:dyDescent="0.6">
      <c r="B26" s="311" t="s">
        <v>1128</v>
      </c>
      <c r="C26" s="311" t="s">
        <v>1239</v>
      </c>
      <c r="D26" s="311" t="s">
        <v>271</v>
      </c>
      <c r="E26" s="311" t="s">
        <v>1240</v>
      </c>
      <c r="F26" s="99" t="s">
        <v>1241</v>
      </c>
      <c r="G26" s="109" t="s">
        <v>1242</v>
      </c>
      <c r="H26" s="109" t="s">
        <v>68</v>
      </c>
      <c r="I26" s="248" t="s">
        <v>61</v>
      </c>
      <c r="J26" s="248" t="s">
        <v>61</v>
      </c>
      <c r="K26" s="105">
        <f>SUMIF(Table10[Company],Companies[[#This Row],[Full company name]],Table10[Revenue value])</f>
        <v>273695.23</v>
      </c>
    </row>
    <row r="27" spans="2:14" s="99" customFormat="1" ht="13.8" x14ac:dyDescent="0.6">
      <c r="B27" s="323" t="s">
        <v>1131</v>
      </c>
      <c r="C27" s="99">
        <v>98465</v>
      </c>
      <c r="D27" s="323" t="s">
        <v>271</v>
      </c>
      <c r="E27" s="99" t="s">
        <v>1243</v>
      </c>
      <c r="F27" s="99" t="s">
        <v>1244</v>
      </c>
      <c r="G27" s="109" t="s">
        <v>1245</v>
      </c>
      <c r="H27" s="109"/>
      <c r="I27" s="248" t="s">
        <v>61</v>
      </c>
      <c r="J27" s="248" t="s">
        <v>61</v>
      </c>
      <c r="K27" s="105">
        <f>SUMIF(Table10[Company],Companies[[#This Row],[Full company name]],Table10[Revenue value])</f>
        <v>15342782.890000001</v>
      </c>
    </row>
    <row r="28" spans="2:14" s="99" customFormat="1" ht="13.8" x14ac:dyDescent="0.6">
      <c r="B28" s="323" t="s">
        <v>1222</v>
      </c>
      <c r="C28" s="99" t="s">
        <v>1246</v>
      </c>
      <c r="D28" s="323" t="s">
        <v>271</v>
      </c>
      <c r="E28" s="99" t="s">
        <v>1243</v>
      </c>
      <c r="F28" s="99" t="s">
        <v>1247</v>
      </c>
      <c r="G28" s="109" t="s">
        <v>1248</v>
      </c>
      <c r="H28" s="109"/>
      <c r="I28" s="248" t="s">
        <v>61</v>
      </c>
      <c r="J28" s="248" t="s">
        <v>61</v>
      </c>
      <c r="K28" s="105">
        <f>SUMIF(Table10[Company],Companies[[#This Row],[Full company name]],Table10[Revenue value])</f>
        <v>-279262.33999999997</v>
      </c>
    </row>
    <row r="29" spans="2:14" s="99" customFormat="1" ht="13.8" x14ac:dyDescent="0.6">
      <c r="B29" s="323" t="s">
        <v>1133</v>
      </c>
      <c r="C29" s="99" t="s">
        <v>1249</v>
      </c>
      <c r="D29" s="323" t="s">
        <v>271</v>
      </c>
      <c r="E29" s="99" t="s">
        <v>1250</v>
      </c>
      <c r="F29" s="99" t="s">
        <v>1251</v>
      </c>
      <c r="G29" s="109" t="s">
        <v>1252</v>
      </c>
      <c r="H29" s="109"/>
      <c r="I29" s="248" t="s">
        <v>61</v>
      </c>
      <c r="J29" s="248" t="s">
        <v>61</v>
      </c>
      <c r="K29" s="105">
        <f>SUMIF(Table10[Company],Companies[[#This Row],[Full company name]],Table10[Revenue value])</f>
        <v>518794.12</v>
      </c>
    </row>
    <row r="30" spans="2:14" s="99" customFormat="1" ht="13.8" x14ac:dyDescent="0.6">
      <c r="B30" s="323" t="s">
        <v>1136</v>
      </c>
      <c r="C30" s="99" t="s">
        <v>1253</v>
      </c>
      <c r="D30" s="323" t="s">
        <v>271</v>
      </c>
      <c r="E30" s="99" t="s">
        <v>1243</v>
      </c>
      <c r="F30" s="99" t="s">
        <v>1254</v>
      </c>
      <c r="G30" s="109" t="s">
        <v>1255</v>
      </c>
      <c r="H30" s="109"/>
      <c r="I30" s="248" t="s">
        <v>61</v>
      </c>
      <c r="J30" s="248" t="s">
        <v>61</v>
      </c>
      <c r="K30" s="105">
        <f>SUMIF(Table10[Company],Companies[[#This Row],[Full company name]],Table10[Revenue value])</f>
        <v>5918628.6099999994</v>
      </c>
    </row>
    <row r="31" spans="2:14" s="99" customFormat="1" ht="13.8" x14ac:dyDescent="0.6">
      <c r="B31" s="323" t="s">
        <v>1156</v>
      </c>
      <c r="C31" s="99" t="s">
        <v>1256</v>
      </c>
      <c r="D31" s="323" t="s">
        <v>271</v>
      </c>
      <c r="E31" s="99" t="s">
        <v>1257</v>
      </c>
      <c r="F31" s="99" t="s">
        <v>1258</v>
      </c>
      <c r="G31" s="109" t="s">
        <v>1259</v>
      </c>
      <c r="H31" s="109"/>
      <c r="I31" s="248" t="s">
        <v>61</v>
      </c>
      <c r="J31" s="248" t="s">
        <v>61</v>
      </c>
      <c r="K31" s="105">
        <f>SUMIF(Table10[Company],Companies[[#This Row],[Full company name]],Table10[Revenue value])</f>
        <v>830272.07000000007</v>
      </c>
    </row>
    <row r="32" spans="2:14" s="99" customFormat="1" ht="13.8" x14ac:dyDescent="0.6">
      <c r="B32" s="323" t="s">
        <v>1158</v>
      </c>
      <c r="C32" s="99" t="s">
        <v>1260</v>
      </c>
      <c r="D32" s="323" t="s">
        <v>271</v>
      </c>
      <c r="E32" s="99" t="s">
        <v>1261</v>
      </c>
      <c r="F32" s="99" t="s">
        <v>1262</v>
      </c>
      <c r="G32" s="109" t="s">
        <v>1263</v>
      </c>
      <c r="H32" s="109"/>
      <c r="I32" s="248" t="s">
        <v>61</v>
      </c>
      <c r="J32" s="248" t="s">
        <v>61</v>
      </c>
      <c r="K32" s="105">
        <f>SUMIF(Table10[Company],Companies[[#This Row],[Full company name]],Table10[Revenue value])</f>
        <v>1982498.6</v>
      </c>
    </row>
    <row r="33" spans="2:11" s="99" customFormat="1" ht="13.8" x14ac:dyDescent="0.6">
      <c r="B33" s="323" t="s">
        <v>1163</v>
      </c>
      <c r="C33" s="99" t="s">
        <v>1264</v>
      </c>
      <c r="D33" s="323" t="s">
        <v>271</v>
      </c>
      <c r="E33" s="99" t="s">
        <v>1236</v>
      </c>
      <c r="F33" s="99" t="s">
        <v>1265</v>
      </c>
      <c r="G33" s="109" t="s">
        <v>1266</v>
      </c>
      <c r="H33" s="109"/>
      <c r="I33" s="248" t="s">
        <v>61</v>
      </c>
      <c r="J33" s="248" t="s">
        <v>61</v>
      </c>
      <c r="K33" s="105">
        <f>SUMIF(Table10[Company],Companies[[#This Row],[Full company name]],Table10[Revenue value])</f>
        <v>3285849.92</v>
      </c>
    </row>
    <row r="34" spans="2:11" s="99" customFormat="1" ht="13.8" x14ac:dyDescent="0.6">
      <c r="B34" s="323" t="s">
        <v>1223</v>
      </c>
      <c r="C34" s="99" t="s">
        <v>1267</v>
      </c>
      <c r="D34" s="323" t="s">
        <v>271</v>
      </c>
      <c r="E34" s="99" t="s">
        <v>1268</v>
      </c>
      <c r="F34" s="99" t="s">
        <v>1269</v>
      </c>
      <c r="G34" s="109" t="s">
        <v>1270</v>
      </c>
      <c r="H34" s="109"/>
      <c r="I34" s="248" t="s">
        <v>61</v>
      </c>
      <c r="J34" s="248" t="s">
        <v>61</v>
      </c>
      <c r="K34" s="105">
        <f>SUMIF(Table10[Company],Companies[[#This Row],[Full company name]],Table10[Revenue value])</f>
        <v>1927758.21</v>
      </c>
    </row>
    <row r="35" spans="2:11" s="99" customFormat="1" ht="13.8" x14ac:dyDescent="0.6">
      <c r="B35" s="323" t="s">
        <v>1177</v>
      </c>
      <c r="C35" s="99" t="s">
        <v>1271</v>
      </c>
      <c r="D35" s="323" t="s">
        <v>271</v>
      </c>
      <c r="E35" s="99" t="s">
        <v>1261</v>
      </c>
      <c r="F35" s="99" t="s">
        <v>1272</v>
      </c>
      <c r="G35" s="109" t="s">
        <v>1273</v>
      </c>
      <c r="H35" s="109"/>
      <c r="I35" s="248" t="s">
        <v>61</v>
      </c>
      <c r="J35" s="248" t="s">
        <v>61</v>
      </c>
      <c r="K35" s="105">
        <f>SUMIF(Table10[Company],Companies[[#This Row],[Full company name]],Table10[Revenue value])</f>
        <v>346853.24</v>
      </c>
    </row>
    <row r="36" spans="2:11" s="99" customFormat="1" ht="13.8" x14ac:dyDescent="0.6">
      <c r="B36" s="323" t="s">
        <v>1225</v>
      </c>
      <c r="C36" s="99" t="s">
        <v>1274</v>
      </c>
      <c r="D36" s="323" t="s">
        <v>271</v>
      </c>
      <c r="E36" s="99" t="s">
        <v>1243</v>
      </c>
      <c r="F36" s="99" t="s">
        <v>1275</v>
      </c>
      <c r="G36" s="109" t="s">
        <v>1276</v>
      </c>
      <c r="H36" s="109"/>
      <c r="I36" s="248" t="s">
        <v>61</v>
      </c>
      <c r="J36" s="248" t="s">
        <v>61</v>
      </c>
      <c r="K36" s="105">
        <f>SUMIF(Table10[Company],Companies[[#This Row],[Full company name]],Table10[Revenue value])</f>
        <v>16500000</v>
      </c>
    </row>
    <row r="37" spans="2:11" s="99" customFormat="1" ht="13.8" x14ac:dyDescent="0.6">
      <c r="B37" s="323" t="s">
        <v>1179</v>
      </c>
      <c r="C37" s="99" t="s">
        <v>1277</v>
      </c>
      <c r="D37" s="323" t="s">
        <v>271</v>
      </c>
      <c r="E37" s="99" t="s">
        <v>1243</v>
      </c>
      <c r="F37" s="99" t="s">
        <v>1278</v>
      </c>
      <c r="G37" s="109" t="s">
        <v>1279</v>
      </c>
      <c r="H37" s="109"/>
      <c r="I37" s="248" t="s">
        <v>61</v>
      </c>
      <c r="J37" s="248" t="s">
        <v>61</v>
      </c>
      <c r="K37" s="105">
        <f>SUMIF(Table10[Company],Companies[[#This Row],[Full company name]],Table10[Revenue value])</f>
        <v>766117.51999999862</v>
      </c>
    </row>
    <row r="38" spans="2:11" s="99" customFormat="1" ht="13.8" x14ac:dyDescent="0.6">
      <c r="B38" s="323" t="s">
        <v>1224</v>
      </c>
      <c r="C38" s="99">
        <v>11269831</v>
      </c>
      <c r="D38" s="323" t="s">
        <v>271</v>
      </c>
      <c r="E38" s="99" t="s">
        <v>1280</v>
      </c>
      <c r="F38" s="99" t="s">
        <v>1281</v>
      </c>
      <c r="G38" s="109" t="s">
        <v>1282</v>
      </c>
      <c r="H38" s="109"/>
      <c r="I38" s="248" t="s">
        <v>61</v>
      </c>
      <c r="J38" s="248" t="s">
        <v>61</v>
      </c>
      <c r="K38" s="105">
        <f>SUMIF(Table10[Company],Companies[[#This Row],[Full company name]],Table10[Revenue value])</f>
        <v>2620664.2400000002</v>
      </c>
    </row>
    <row r="39" spans="2:11" s="99" customFormat="1" ht="13.8" x14ac:dyDescent="0.6">
      <c r="B39" s="323" t="s">
        <v>1195</v>
      </c>
      <c r="C39" s="99" t="s">
        <v>1283</v>
      </c>
      <c r="D39" s="323" t="s">
        <v>271</v>
      </c>
      <c r="E39" s="99" t="s">
        <v>1284</v>
      </c>
      <c r="F39" s="99" t="s">
        <v>1285</v>
      </c>
      <c r="G39" s="109" t="s">
        <v>1286</v>
      </c>
      <c r="H39" s="109"/>
      <c r="I39" s="248" t="s">
        <v>61</v>
      </c>
      <c r="J39" s="248" t="s">
        <v>61</v>
      </c>
      <c r="K39" s="105">
        <f>SUMIF(Table10[Company],Companies[[#This Row],[Full company name]],Table10[Revenue value])</f>
        <v>1129481.06</v>
      </c>
    </row>
    <row r="40" spans="2:11" s="99" customFormat="1" ht="13.8" x14ac:dyDescent="0.6">
      <c r="B40" s="323" t="s">
        <v>1196</v>
      </c>
      <c r="C40" s="99" t="s">
        <v>1287</v>
      </c>
      <c r="D40" s="323" t="s">
        <v>271</v>
      </c>
      <c r="E40" s="99" t="s">
        <v>1284</v>
      </c>
      <c r="F40" s="99" t="s">
        <v>1251</v>
      </c>
      <c r="G40" s="109" t="s">
        <v>1288</v>
      </c>
      <c r="H40" s="109"/>
      <c r="I40" s="248" t="s">
        <v>61</v>
      </c>
      <c r="J40" s="248" t="s">
        <v>61</v>
      </c>
      <c r="K40" s="105">
        <f>SUMIF(Table10[Company],Companies[[#This Row],[Full company name]],Table10[Revenue value])</f>
        <v>2031367.2900000003</v>
      </c>
    </row>
    <row r="41" spans="2:11" s="99" customFormat="1" ht="13.8" x14ac:dyDescent="0.6">
      <c r="B41" s="323" t="s">
        <v>1199</v>
      </c>
      <c r="C41" s="99" t="s">
        <v>1289</v>
      </c>
      <c r="D41" s="323" t="s">
        <v>271</v>
      </c>
      <c r="E41" s="99" t="s">
        <v>1290</v>
      </c>
      <c r="F41" s="99" t="s">
        <v>1291</v>
      </c>
      <c r="G41" s="109" t="s">
        <v>1266</v>
      </c>
      <c r="H41" s="109"/>
      <c r="I41" s="248" t="s">
        <v>61</v>
      </c>
      <c r="J41" s="248" t="s">
        <v>61</v>
      </c>
      <c r="K41" s="105">
        <f>SUMIF(Table10[Company],Companies[[#This Row],[Full company name]],Table10[Revenue value])</f>
        <v>1298046.25</v>
      </c>
    </row>
    <row r="42" spans="2:11" s="99" customFormat="1" ht="13.8" x14ac:dyDescent="0.6">
      <c r="B42" s="323" t="s">
        <v>622</v>
      </c>
      <c r="C42" s="99" t="s">
        <v>1292</v>
      </c>
      <c r="D42" s="323" t="s">
        <v>270</v>
      </c>
      <c r="E42" s="99" t="s">
        <v>71</v>
      </c>
      <c r="F42" s="99" t="s">
        <v>1293</v>
      </c>
      <c r="G42" s="109" t="s">
        <v>1294</v>
      </c>
      <c r="H42" s="109"/>
      <c r="I42" s="248" t="s">
        <v>61</v>
      </c>
      <c r="J42" s="248" t="s">
        <v>61</v>
      </c>
      <c r="K42" s="105">
        <f>SUMIF(Table10[Company],Companies[[#This Row],[Full company name]],Table10[Revenue value])</f>
        <v>1433954.2</v>
      </c>
    </row>
    <row r="43" spans="2:11" s="99" customFormat="1" ht="13.8" x14ac:dyDescent="0.6">
      <c r="B43" s="323" t="s">
        <v>1226</v>
      </c>
      <c r="C43" s="99" t="s">
        <v>1295</v>
      </c>
      <c r="D43" s="323" t="s">
        <v>270</v>
      </c>
      <c r="E43" s="99" t="s">
        <v>270</v>
      </c>
      <c r="F43" s="99" t="s">
        <v>1296</v>
      </c>
      <c r="G43" s="109" t="s">
        <v>1297</v>
      </c>
      <c r="H43" s="109"/>
      <c r="I43" s="248" t="s">
        <v>61</v>
      </c>
      <c r="J43" s="248" t="s">
        <v>61</v>
      </c>
      <c r="K43" s="105">
        <f>SUMIF(Table10[Company],Companies[[#This Row],[Full company name]],Table10[Revenue value])</f>
        <v>8063655</v>
      </c>
    </row>
    <row r="44" spans="2:11" s="99" customFormat="1" ht="13.8" x14ac:dyDescent="0.6">
      <c r="B44" s="323" t="s">
        <v>627</v>
      </c>
      <c r="C44" s="99" t="s">
        <v>1298</v>
      </c>
      <c r="D44" s="323" t="s">
        <v>270</v>
      </c>
      <c r="E44" s="99" t="s">
        <v>270</v>
      </c>
      <c r="F44" s="99" t="s">
        <v>1299</v>
      </c>
      <c r="G44" s="109" t="s">
        <v>1300</v>
      </c>
      <c r="H44" s="109"/>
      <c r="I44" s="248" t="s">
        <v>61</v>
      </c>
      <c r="J44" s="248" t="s">
        <v>61</v>
      </c>
      <c r="K44" s="105">
        <f>SUMIF(Table10[Company],Companies[[#This Row],[Full company name]],Table10[Revenue value])</f>
        <v>173085449.04999998</v>
      </c>
    </row>
    <row r="45" spans="2:11" s="99" customFormat="1" ht="13.8" x14ac:dyDescent="0.6">
      <c r="B45" s="323" t="s">
        <v>1227</v>
      </c>
      <c r="C45" s="99" t="s">
        <v>1301</v>
      </c>
      <c r="D45" s="323" t="s">
        <v>270</v>
      </c>
      <c r="E45" s="99" t="s">
        <v>270</v>
      </c>
      <c r="F45" s="99" t="s">
        <v>1302</v>
      </c>
      <c r="G45" s="109" t="s">
        <v>1303</v>
      </c>
      <c r="H45" s="109"/>
      <c r="I45" s="248" t="s">
        <v>61</v>
      </c>
      <c r="J45" s="248" t="s">
        <v>61</v>
      </c>
      <c r="K45" s="105">
        <f>SUMIF(Table10[Company],Companies[[#This Row],[Full company name]],Table10[Revenue value])</f>
        <v>17071023</v>
      </c>
    </row>
    <row r="46" spans="2:11" s="99" customFormat="1" ht="13.8" x14ac:dyDescent="0.6">
      <c r="B46" s="323" t="s">
        <v>591</v>
      </c>
      <c r="C46" s="99" t="s">
        <v>1304</v>
      </c>
      <c r="D46" s="323" t="s">
        <v>270</v>
      </c>
      <c r="E46" s="99" t="s">
        <v>270</v>
      </c>
      <c r="F46" s="99" t="s">
        <v>1305</v>
      </c>
      <c r="G46" s="109" t="s">
        <v>1306</v>
      </c>
      <c r="H46" s="109"/>
      <c r="I46" s="248" t="s">
        <v>61</v>
      </c>
      <c r="J46" s="248" t="s">
        <v>61</v>
      </c>
      <c r="K46" s="105">
        <f>SUMIF(Table10[Company],Companies[[#This Row],[Full company name]],Table10[Revenue value])</f>
        <v>-14759715.050000006</v>
      </c>
    </row>
    <row r="47" spans="2:11" s="99" customFormat="1" ht="13.8" x14ac:dyDescent="0.6">
      <c r="B47" s="323" t="s">
        <v>1228</v>
      </c>
      <c r="C47" s="99" t="s">
        <v>1307</v>
      </c>
      <c r="D47" s="323" t="s">
        <v>270</v>
      </c>
      <c r="E47" s="99" t="s">
        <v>270</v>
      </c>
      <c r="F47" s="99" t="s">
        <v>1308</v>
      </c>
      <c r="G47" s="109" t="s">
        <v>1309</v>
      </c>
      <c r="H47" s="109"/>
      <c r="I47" s="248" t="s">
        <v>61</v>
      </c>
      <c r="J47" s="248" t="s">
        <v>61</v>
      </c>
      <c r="K47" s="105">
        <f>SUMIF(Table10[Company],Companies[[#This Row],[Full company name]],Table10[Revenue value])</f>
        <v>-348958.24</v>
      </c>
    </row>
    <row r="48" spans="2:11" s="99" customFormat="1" ht="13.8" x14ac:dyDescent="0.6">
      <c r="B48" s="323" t="s">
        <v>595</v>
      </c>
      <c r="C48" s="99" t="s">
        <v>1310</v>
      </c>
      <c r="D48" s="323" t="s">
        <v>270</v>
      </c>
      <c r="E48" s="99" t="s">
        <v>270</v>
      </c>
      <c r="F48" s="99" t="s">
        <v>1311</v>
      </c>
      <c r="G48" s="109" t="s">
        <v>1312</v>
      </c>
      <c r="H48" s="109"/>
      <c r="I48" s="248" t="s">
        <v>61</v>
      </c>
      <c r="J48" s="248" t="s">
        <v>61</v>
      </c>
      <c r="K48" s="105">
        <f>SUMIF(Table10[Company],Companies[[#This Row],[Full company name]],Table10[Revenue value])</f>
        <v>-22517085.32</v>
      </c>
    </row>
    <row r="49" spans="2:11" s="99" customFormat="1" ht="13.8" x14ac:dyDescent="0.6">
      <c r="B49" s="323" t="s">
        <v>599</v>
      </c>
      <c r="C49" s="99" t="s">
        <v>1313</v>
      </c>
      <c r="D49" s="323" t="s">
        <v>270</v>
      </c>
      <c r="E49" s="99" t="s">
        <v>270</v>
      </c>
      <c r="F49" s="99" t="s">
        <v>1314</v>
      </c>
      <c r="G49" s="109" t="s">
        <v>1315</v>
      </c>
      <c r="H49" s="109"/>
      <c r="I49" s="248" t="s">
        <v>61</v>
      </c>
      <c r="J49" s="248" t="s">
        <v>61</v>
      </c>
      <c r="K49" s="105">
        <f>SUMIF(Table10[Company],Companies[[#This Row],[Full company name]],Table10[Revenue value])</f>
        <v>206759953.40000001</v>
      </c>
    </row>
    <row r="50" spans="2:11" s="99" customFormat="1" ht="13.8" x14ac:dyDescent="0.6">
      <c r="B50" s="323" t="s">
        <v>745</v>
      </c>
      <c r="C50" s="99" t="s">
        <v>1316</v>
      </c>
      <c r="D50" s="323" t="s">
        <v>270</v>
      </c>
      <c r="E50" s="99" t="s">
        <v>270</v>
      </c>
      <c r="F50" s="99" t="s">
        <v>1317</v>
      </c>
      <c r="G50" s="109" t="s">
        <v>1318</v>
      </c>
      <c r="H50" s="109"/>
      <c r="I50" s="248" t="s">
        <v>61</v>
      </c>
      <c r="J50" s="248" t="s">
        <v>61</v>
      </c>
      <c r="K50" s="105">
        <f>SUMIF(Table10[Company],Companies[[#This Row],[Full company name]],Table10[Revenue value])</f>
        <v>279911006.43000001</v>
      </c>
    </row>
    <row r="51" spans="2:11" s="99" customFormat="1" ht="13.8" x14ac:dyDescent="0.6">
      <c r="B51" s="323" t="s">
        <v>756</v>
      </c>
      <c r="C51" s="99" t="s">
        <v>1319</v>
      </c>
      <c r="D51" s="323" t="s">
        <v>270</v>
      </c>
      <c r="E51" s="99" t="s">
        <v>270</v>
      </c>
      <c r="F51" s="99" t="s">
        <v>1320</v>
      </c>
      <c r="G51" s="109" t="s">
        <v>1321</v>
      </c>
      <c r="H51" s="109"/>
      <c r="I51" s="248" t="s">
        <v>61</v>
      </c>
      <c r="J51" s="248" t="s">
        <v>61</v>
      </c>
      <c r="K51" s="105">
        <f>SUMIF(Table10[Company],Companies[[#This Row],[Full company name]],Table10[Revenue value])</f>
        <v>17503879.149999999</v>
      </c>
    </row>
    <row r="52" spans="2:11" s="99" customFormat="1" ht="13.8" x14ac:dyDescent="0.6">
      <c r="B52" s="323" t="s">
        <v>601</v>
      </c>
      <c r="C52" s="99" t="s">
        <v>1322</v>
      </c>
      <c r="D52" s="323" t="s">
        <v>270</v>
      </c>
      <c r="E52" s="99" t="s">
        <v>270</v>
      </c>
      <c r="F52" s="99" t="s">
        <v>1323</v>
      </c>
      <c r="G52" s="109" t="s">
        <v>1324</v>
      </c>
      <c r="H52" s="109"/>
      <c r="I52" s="248" t="s">
        <v>61</v>
      </c>
      <c r="J52" s="248" t="s">
        <v>61</v>
      </c>
      <c r="K52" s="105">
        <f>SUMIF(Table10[Company],Companies[[#This Row],[Full company name]],Table10[Revenue value])</f>
        <v>-5846600.0100000007</v>
      </c>
    </row>
    <row r="53" spans="2:11" s="99" customFormat="1" ht="13.8" x14ac:dyDescent="0.6">
      <c r="B53" s="323" t="s">
        <v>603</v>
      </c>
      <c r="C53" s="99" t="s">
        <v>1325</v>
      </c>
      <c r="D53" s="323" t="s">
        <v>270</v>
      </c>
      <c r="E53" s="99" t="s">
        <v>270</v>
      </c>
      <c r="F53" s="99" t="s">
        <v>1326</v>
      </c>
      <c r="G53" s="109" t="s">
        <v>1327</v>
      </c>
      <c r="H53" s="109"/>
      <c r="I53" s="248" t="s">
        <v>61</v>
      </c>
      <c r="J53" s="248" t="s">
        <v>61</v>
      </c>
      <c r="K53" s="105">
        <f>SUMIF(Table10[Company],Companies[[#This Row],[Full company name]],Table10[Revenue value])</f>
        <v>128960520.25999999</v>
      </c>
    </row>
    <row r="54" spans="2:11" s="99" customFormat="1" ht="13.8" x14ac:dyDescent="0.6">
      <c r="B54" s="323" t="s">
        <v>780</v>
      </c>
      <c r="C54" s="99" t="s">
        <v>1328</v>
      </c>
      <c r="D54" s="323" t="s">
        <v>270</v>
      </c>
      <c r="E54" s="99" t="s">
        <v>270</v>
      </c>
      <c r="F54" s="99" t="s">
        <v>1329</v>
      </c>
      <c r="G54" s="109" t="s">
        <v>1330</v>
      </c>
      <c r="H54" s="109"/>
      <c r="I54" s="248" t="s">
        <v>61</v>
      </c>
      <c r="J54" s="248" t="s">
        <v>61</v>
      </c>
      <c r="K54" s="105">
        <f>SUMIF(Table10[Company],Companies[[#This Row],[Full company name]],Table10[Revenue value])</f>
        <v>10636775.279999999</v>
      </c>
    </row>
    <row r="55" spans="2:11" s="99" customFormat="1" ht="13.8" x14ac:dyDescent="0.6">
      <c r="B55" s="323" t="s">
        <v>793</v>
      </c>
      <c r="C55" s="99" t="s">
        <v>1331</v>
      </c>
      <c r="D55" s="323" t="s">
        <v>270</v>
      </c>
      <c r="E55" s="99" t="s">
        <v>270</v>
      </c>
      <c r="F55" s="99" t="s">
        <v>1332</v>
      </c>
      <c r="G55" s="109" t="s">
        <v>1333</v>
      </c>
      <c r="H55" s="109"/>
      <c r="I55" s="248" t="s">
        <v>61</v>
      </c>
      <c r="J55" s="248" t="s">
        <v>61</v>
      </c>
      <c r="K55" s="105">
        <f>SUMIF(Table10[Company],Companies[[#This Row],[Full company name]],Table10[Revenue value])</f>
        <v>2782518.1899999995</v>
      </c>
    </row>
    <row r="56" spans="2:11" s="99" customFormat="1" ht="13.8" x14ac:dyDescent="0.6">
      <c r="B56" s="323" t="s">
        <v>605</v>
      </c>
      <c r="C56" s="99" t="s">
        <v>1334</v>
      </c>
      <c r="D56" s="323" t="s">
        <v>270</v>
      </c>
      <c r="E56" s="99" t="s">
        <v>270</v>
      </c>
      <c r="F56" s="99" t="s">
        <v>1335</v>
      </c>
      <c r="G56" s="109" t="s">
        <v>1336</v>
      </c>
      <c r="H56" s="109"/>
      <c r="I56" s="248" t="s">
        <v>61</v>
      </c>
      <c r="J56" s="248" t="s">
        <v>61</v>
      </c>
      <c r="K56" s="105">
        <f>SUMIF(Table10[Company],Companies[[#This Row],[Full company name]],Table10[Revenue value])</f>
        <v>19001870</v>
      </c>
    </row>
    <row r="57" spans="2:11" s="99" customFormat="1" ht="13.8" x14ac:dyDescent="0.6">
      <c r="B57" s="323" t="s">
        <v>824</v>
      </c>
      <c r="C57" s="99" t="s">
        <v>1337</v>
      </c>
      <c r="D57" s="323" t="s">
        <v>270</v>
      </c>
      <c r="E57" s="99" t="s">
        <v>270</v>
      </c>
      <c r="F57" s="99" t="s">
        <v>1338</v>
      </c>
      <c r="G57" s="109" t="s">
        <v>1339</v>
      </c>
      <c r="H57" s="109"/>
      <c r="I57" s="248" t="s">
        <v>61</v>
      </c>
      <c r="J57" s="248" t="s">
        <v>61</v>
      </c>
      <c r="K57" s="105">
        <f>SUMIF(Table10[Company],Companies[[#This Row],[Full company name]],Table10[Revenue value])</f>
        <v>2326814.9</v>
      </c>
    </row>
    <row r="58" spans="2:11" s="99" customFormat="1" ht="13.8" x14ac:dyDescent="0.6">
      <c r="B58" s="323" t="s">
        <v>828</v>
      </c>
      <c r="C58" s="99" t="s">
        <v>1340</v>
      </c>
      <c r="D58" s="323" t="s">
        <v>270</v>
      </c>
      <c r="E58" s="99" t="s">
        <v>270</v>
      </c>
      <c r="F58" s="99" t="s">
        <v>1341</v>
      </c>
      <c r="G58" s="109" t="s">
        <v>1342</v>
      </c>
      <c r="H58" s="109"/>
      <c r="I58" s="248" t="s">
        <v>61</v>
      </c>
      <c r="J58" s="248" t="s">
        <v>61</v>
      </c>
      <c r="K58" s="105">
        <f>SUMIF(Table10[Company],Companies[[#This Row],[Full company name]],Table10[Revenue value])</f>
        <v>1168032.8799999999</v>
      </c>
    </row>
    <row r="59" spans="2:11" s="99" customFormat="1" ht="13.8" x14ac:dyDescent="0.6">
      <c r="B59" s="323" t="s">
        <v>608</v>
      </c>
      <c r="C59" s="99" t="s">
        <v>1343</v>
      </c>
      <c r="D59" s="323" t="s">
        <v>270</v>
      </c>
      <c r="E59" s="99" t="s">
        <v>270</v>
      </c>
      <c r="F59" s="99" t="s">
        <v>1344</v>
      </c>
      <c r="G59" s="109" t="s">
        <v>1345</v>
      </c>
      <c r="H59" s="109"/>
      <c r="I59" s="248" t="s">
        <v>61</v>
      </c>
      <c r="J59" s="248" t="s">
        <v>61</v>
      </c>
      <c r="K59" s="105">
        <f>SUMIF(Table10[Company],Companies[[#This Row],[Full company name]],Table10[Revenue value])</f>
        <v>2175825.7800000003</v>
      </c>
    </row>
    <row r="60" spans="2:11" s="99" customFormat="1" ht="13.8" x14ac:dyDescent="0.6">
      <c r="B60" s="323" t="s">
        <v>1232</v>
      </c>
      <c r="C60" s="99" t="s">
        <v>1346</v>
      </c>
      <c r="D60" s="323" t="s">
        <v>270</v>
      </c>
      <c r="E60" s="99" t="s">
        <v>270</v>
      </c>
      <c r="F60" s="99" t="s">
        <v>1347</v>
      </c>
      <c r="G60" s="109" t="s">
        <v>1348</v>
      </c>
      <c r="H60" s="109"/>
      <c r="I60" s="248" t="s">
        <v>61</v>
      </c>
      <c r="J60" s="248" t="s">
        <v>61</v>
      </c>
      <c r="K60" s="105">
        <f>SUMIF(Table10[Company],Companies[[#This Row],[Full company name]],Table10[Revenue value])</f>
        <v>15568268</v>
      </c>
    </row>
    <row r="61" spans="2:11" s="99" customFormat="1" ht="13.8" x14ac:dyDescent="0.6">
      <c r="B61" s="323" t="s">
        <v>1349</v>
      </c>
      <c r="C61" s="99" t="s">
        <v>1350</v>
      </c>
      <c r="D61" s="323" t="s">
        <v>270</v>
      </c>
      <c r="E61" s="99" t="s">
        <v>270</v>
      </c>
      <c r="F61" s="99" t="s">
        <v>1351</v>
      </c>
      <c r="G61" s="109" t="s">
        <v>1352</v>
      </c>
      <c r="H61" s="109"/>
      <c r="I61" s="248" t="s">
        <v>61</v>
      </c>
      <c r="J61" s="248" t="s">
        <v>61</v>
      </c>
      <c r="K61" s="105">
        <f>SUMIF(Table10[Company],Companies[[#This Row],[Full company name]],Table10[Revenue value])</f>
        <v>167738697.29918787</v>
      </c>
    </row>
    <row r="62" spans="2:11" s="99" customFormat="1" ht="13.8" x14ac:dyDescent="0.6">
      <c r="B62" s="323" t="s">
        <v>612</v>
      </c>
      <c r="C62" s="99" t="s">
        <v>1353</v>
      </c>
      <c r="D62" s="323" t="s">
        <v>270</v>
      </c>
      <c r="E62" s="99" t="s">
        <v>270</v>
      </c>
      <c r="F62" s="99" t="s">
        <v>1354</v>
      </c>
      <c r="G62" s="109" t="s">
        <v>1355</v>
      </c>
      <c r="H62" s="109"/>
      <c r="I62" s="248" t="s">
        <v>61</v>
      </c>
      <c r="J62" s="248" t="s">
        <v>61</v>
      </c>
      <c r="K62" s="105">
        <f>SUMIF(Table10[Company],Companies[[#This Row],[Full company name]],Table10[Revenue value])</f>
        <v>-9273409.1400000006</v>
      </c>
    </row>
    <row r="63" spans="2:11" s="99" customFormat="1" ht="13.8" x14ac:dyDescent="0.6">
      <c r="B63" s="323" t="s">
        <v>912</v>
      </c>
      <c r="C63" s="99" t="s">
        <v>1356</v>
      </c>
      <c r="D63" s="323" t="s">
        <v>270</v>
      </c>
      <c r="E63" s="99" t="s">
        <v>270</v>
      </c>
      <c r="F63" s="99" t="s">
        <v>1357</v>
      </c>
      <c r="G63" s="109" t="s">
        <v>1358</v>
      </c>
      <c r="H63" s="109"/>
      <c r="I63" s="248" t="s">
        <v>61</v>
      </c>
      <c r="J63" s="248" t="s">
        <v>61</v>
      </c>
      <c r="K63" s="105">
        <f>SUMIF(Table10[Company],Companies[[#This Row],[Full company name]],Table10[Revenue value])</f>
        <v>2922324.6</v>
      </c>
    </row>
    <row r="64" spans="2:11" s="99" customFormat="1" ht="13.8" x14ac:dyDescent="0.6">
      <c r="B64" s="323" t="s">
        <v>1231</v>
      </c>
      <c r="C64" s="99" t="s">
        <v>1359</v>
      </c>
      <c r="D64" s="323" t="s">
        <v>270</v>
      </c>
      <c r="E64" s="99" t="s">
        <v>270</v>
      </c>
      <c r="F64" s="99" t="s">
        <v>1360</v>
      </c>
      <c r="G64" s="109" t="s">
        <v>1361</v>
      </c>
      <c r="H64" s="109"/>
      <c r="I64" s="248" t="s">
        <v>61</v>
      </c>
      <c r="J64" s="248" t="s">
        <v>61</v>
      </c>
      <c r="K64" s="105">
        <f>SUMIF(Table10[Company],Companies[[#This Row],[Full company name]],Table10[Revenue value])</f>
        <v>-707061.7699999999</v>
      </c>
    </row>
    <row r="65" spans="2:11" s="99" customFormat="1" ht="13.8" x14ac:dyDescent="0.6">
      <c r="B65" s="323" t="s">
        <v>1212</v>
      </c>
      <c r="C65" s="99" t="s">
        <v>1362</v>
      </c>
      <c r="D65" s="323" t="s">
        <v>270</v>
      </c>
      <c r="E65" s="99" t="s">
        <v>270</v>
      </c>
      <c r="F65" s="99" t="s">
        <v>1363</v>
      </c>
      <c r="G65" s="109" t="s">
        <v>1364</v>
      </c>
      <c r="H65" s="109"/>
      <c r="I65" s="248" t="s">
        <v>61</v>
      </c>
      <c r="J65" s="248" t="s">
        <v>61</v>
      </c>
      <c r="K65" s="105">
        <f>SUMIF(Table10[Company],Companies[[#This Row],[Full company name]],Table10[Revenue value])</f>
        <v>193419</v>
      </c>
    </row>
    <row r="66" spans="2:11" s="99" customFormat="1" ht="13.8" x14ac:dyDescent="0.6">
      <c r="B66" s="323" t="s">
        <v>920</v>
      </c>
      <c r="C66" s="99" t="s">
        <v>1365</v>
      </c>
      <c r="D66" s="323" t="s">
        <v>270</v>
      </c>
      <c r="E66" s="99" t="s">
        <v>270</v>
      </c>
      <c r="F66" s="99" t="s">
        <v>1366</v>
      </c>
      <c r="G66" s="109" t="s">
        <v>1367</v>
      </c>
      <c r="H66" s="109"/>
      <c r="I66" s="248" t="s">
        <v>61</v>
      </c>
      <c r="J66" s="248" t="s">
        <v>61</v>
      </c>
      <c r="K66" s="105">
        <f>SUMIF(Table10[Company],Companies[[#This Row],[Full company name]],Table10[Revenue value])</f>
        <v>26076874.359999999</v>
      </c>
    </row>
    <row r="67" spans="2:11" s="99" customFormat="1" ht="13.8" x14ac:dyDescent="0.6">
      <c r="B67" s="323" t="s">
        <v>924</v>
      </c>
      <c r="C67" s="99" t="s">
        <v>1368</v>
      </c>
      <c r="D67" s="323" t="s">
        <v>270</v>
      </c>
      <c r="E67" s="99" t="s">
        <v>270</v>
      </c>
      <c r="F67" s="99" t="s">
        <v>1369</v>
      </c>
      <c r="G67" s="109" t="s">
        <v>1370</v>
      </c>
      <c r="H67" s="109"/>
      <c r="I67" s="248" t="s">
        <v>61</v>
      </c>
      <c r="J67" s="248" t="s">
        <v>61</v>
      </c>
      <c r="K67" s="105">
        <f>SUMIF(Table10[Company],Companies[[#This Row],[Full company name]],Table10[Revenue value])</f>
        <v>92558021.679999992</v>
      </c>
    </row>
    <row r="68" spans="2:11" s="99" customFormat="1" ht="13.8" x14ac:dyDescent="0.6">
      <c r="B68" s="323" t="s">
        <v>955</v>
      </c>
      <c r="C68" s="99" t="s">
        <v>1371</v>
      </c>
      <c r="D68" s="323" t="s">
        <v>270</v>
      </c>
      <c r="E68" s="99" t="s">
        <v>270</v>
      </c>
      <c r="F68" s="99" t="s">
        <v>1372</v>
      </c>
      <c r="G68" s="109" t="s">
        <v>1373</v>
      </c>
      <c r="H68" s="109"/>
      <c r="I68" s="248" t="s">
        <v>61</v>
      </c>
      <c r="J68" s="248" t="s">
        <v>61</v>
      </c>
      <c r="K68" s="105">
        <f>SUMIF(Table10[Company],Companies[[#This Row],[Full company name]],Table10[Revenue value])</f>
        <v>2731413.3</v>
      </c>
    </row>
    <row r="69" spans="2:11" s="99" customFormat="1" ht="13.8" x14ac:dyDescent="0.6">
      <c r="B69" s="323" t="s">
        <v>613</v>
      </c>
      <c r="C69" s="99" t="s">
        <v>1374</v>
      </c>
      <c r="D69" s="323" t="s">
        <v>270</v>
      </c>
      <c r="E69" s="99" t="s">
        <v>270</v>
      </c>
      <c r="F69" s="99" t="s">
        <v>1375</v>
      </c>
      <c r="G69" s="109" t="s">
        <v>1376</v>
      </c>
      <c r="H69" s="109"/>
      <c r="I69" s="248" t="s">
        <v>61</v>
      </c>
      <c r="J69" s="248" t="s">
        <v>61</v>
      </c>
      <c r="K69" s="105">
        <f>SUMIF(Table10[Company],Companies[[#This Row],[Full company name]],Table10[Revenue value])</f>
        <v>-58025072.640000001</v>
      </c>
    </row>
    <row r="70" spans="2:11" s="99" customFormat="1" ht="13.8" x14ac:dyDescent="0.6">
      <c r="B70" s="323" t="s">
        <v>616</v>
      </c>
      <c r="C70" s="99" t="s">
        <v>1377</v>
      </c>
      <c r="D70" s="323" t="s">
        <v>270</v>
      </c>
      <c r="E70" s="99" t="s">
        <v>270</v>
      </c>
      <c r="F70" s="99" t="s">
        <v>1378</v>
      </c>
      <c r="G70" s="109" t="s">
        <v>1379</v>
      </c>
      <c r="H70" s="109"/>
      <c r="I70" s="248" t="s">
        <v>61</v>
      </c>
      <c r="J70" s="248" t="s">
        <v>61</v>
      </c>
      <c r="K70" s="105">
        <f>SUMIF(Table10[Company],Companies[[#This Row],[Full company name]],Table10[Revenue value])</f>
        <v>17393188.77</v>
      </c>
    </row>
    <row r="71" spans="2:11" s="99" customFormat="1" ht="13.8" x14ac:dyDescent="0.6">
      <c r="B71" s="323" t="s">
        <v>618</v>
      </c>
      <c r="C71" s="99" t="s">
        <v>1380</v>
      </c>
      <c r="D71" s="323" t="s">
        <v>270</v>
      </c>
      <c r="E71" s="99" t="s">
        <v>270</v>
      </c>
      <c r="F71" s="99" t="s">
        <v>1381</v>
      </c>
      <c r="G71" s="109" t="s">
        <v>1382</v>
      </c>
      <c r="H71" s="109"/>
      <c r="I71" s="248" t="s">
        <v>61</v>
      </c>
      <c r="J71" s="248" t="s">
        <v>61</v>
      </c>
      <c r="K71" s="105">
        <f>SUMIF(Table10[Company],Companies[[#This Row],[Full company name]],Table10[Revenue value])</f>
        <v>-108232584.68999995</v>
      </c>
    </row>
    <row r="72" spans="2:11" s="99" customFormat="1" ht="13.8" x14ac:dyDescent="0.6">
      <c r="B72" s="323" t="s">
        <v>1219</v>
      </c>
      <c r="C72" s="99" t="s">
        <v>1383</v>
      </c>
      <c r="D72" s="323" t="s">
        <v>270</v>
      </c>
      <c r="E72" s="99" t="s">
        <v>270</v>
      </c>
      <c r="F72" s="99" t="s">
        <v>1384</v>
      </c>
      <c r="G72" s="109" t="s">
        <v>1385</v>
      </c>
      <c r="H72" s="109"/>
      <c r="I72" s="248" t="s">
        <v>61</v>
      </c>
      <c r="J72" s="248" t="s">
        <v>61</v>
      </c>
      <c r="K72" s="105">
        <f>SUMIF(Table10[Company],Companies[[#This Row],[Full company name]],Table10[Revenue value])</f>
        <v>190607</v>
      </c>
    </row>
    <row r="73" spans="2:11" s="99" customFormat="1" ht="13.8" x14ac:dyDescent="0.6">
      <c r="B73" s="323" t="s">
        <v>1041</v>
      </c>
      <c r="C73" s="99" t="s">
        <v>1386</v>
      </c>
      <c r="D73" s="323" t="s">
        <v>270</v>
      </c>
      <c r="E73" s="99" t="s">
        <v>270</v>
      </c>
      <c r="F73" s="99" t="s">
        <v>1387</v>
      </c>
      <c r="G73" s="109" t="s">
        <v>1388</v>
      </c>
      <c r="H73" s="109"/>
      <c r="I73" s="248" t="s">
        <v>61</v>
      </c>
      <c r="J73" s="248" t="s">
        <v>61</v>
      </c>
      <c r="K73" s="105">
        <f>SUMIF(Table10[Company],Companies[[#This Row],[Full company name]],Table10[Revenue value])</f>
        <v>2983582.55</v>
      </c>
    </row>
    <row r="74" spans="2:11" s="99" customFormat="1" ht="13.8" x14ac:dyDescent="0.6">
      <c r="B74" s="323" t="s">
        <v>1229</v>
      </c>
      <c r="C74" s="99" t="s">
        <v>1389</v>
      </c>
      <c r="D74" s="323" t="s">
        <v>270</v>
      </c>
      <c r="E74" s="99" t="s">
        <v>270</v>
      </c>
      <c r="F74" s="99" t="s">
        <v>1390</v>
      </c>
      <c r="G74" s="109" t="s">
        <v>1391</v>
      </c>
      <c r="H74" s="109"/>
      <c r="I74" s="248" t="s">
        <v>61</v>
      </c>
      <c r="J74" s="248" t="s">
        <v>61</v>
      </c>
      <c r="K74" s="105">
        <f>SUMIF(Table10[Company],Companies[[#This Row],[Full company name]],Table10[Revenue value])</f>
        <v>7435000</v>
      </c>
    </row>
    <row r="75" spans="2:11" s="99" customFormat="1" ht="13.8" x14ac:dyDescent="0.6">
      <c r="B75" s="323" t="s">
        <v>1230</v>
      </c>
      <c r="C75" s="99" t="s">
        <v>1392</v>
      </c>
      <c r="D75" s="323" t="s">
        <v>270</v>
      </c>
      <c r="E75" s="99" t="s">
        <v>270</v>
      </c>
      <c r="F75" s="99" t="s">
        <v>1393</v>
      </c>
      <c r="G75" s="109" t="s">
        <v>1394</v>
      </c>
      <c r="H75" s="109"/>
      <c r="I75" s="248" t="s">
        <v>61</v>
      </c>
      <c r="J75" s="248" t="s">
        <v>61</v>
      </c>
      <c r="K75" s="105">
        <f>SUMIF(Table10[Company],Companies[[#This Row],[Full company name]],Table10[Revenue value])</f>
        <v>206500000</v>
      </c>
    </row>
    <row r="76" spans="2:11" s="99" customFormat="1" ht="13.8" x14ac:dyDescent="0.6">
      <c r="B76" s="323" t="s">
        <v>619</v>
      </c>
      <c r="C76" s="99" t="s">
        <v>1395</v>
      </c>
      <c r="D76" s="323" t="s">
        <v>270</v>
      </c>
      <c r="E76" s="99" t="s">
        <v>270</v>
      </c>
      <c r="F76" s="99" t="s">
        <v>1396</v>
      </c>
      <c r="G76" s="109" t="s">
        <v>1397</v>
      </c>
      <c r="H76" s="109"/>
      <c r="I76" s="248" t="s">
        <v>61</v>
      </c>
      <c r="J76" s="248" t="s">
        <v>61</v>
      </c>
      <c r="K76" s="105">
        <f>SUMIF(Table10[Company],Companies[[#This Row],[Full company name]],Table10[Revenue value])</f>
        <v>18044359.77</v>
      </c>
    </row>
    <row r="77" spans="2:11" s="99" customFormat="1" ht="13.8" x14ac:dyDescent="0.6">
      <c r="B77" s="323" t="s">
        <v>1059</v>
      </c>
      <c r="C77" s="99" t="s">
        <v>1398</v>
      </c>
      <c r="D77" s="323" t="s">
        <v>270</v>
      </c>
      <c r="E77" s="99" t="s">
        <v>270</v>
      </c>
      <c r="F77" s="99" t="s">
        <v>1399</v>
      </c>
      <c r="G77" s="109" t="s">
        <v>1400</v>
      </c>
      <c r="H77" s="109"/>
      <c r="I77" s="248" t="s">
        <v>61</v>
      </c>
      <c r="J77" s="248" t="s">
        <v>61</v>
      </c>
      <c r="K77" s="105">
        <f>SUMIF(Table10[Company],Companies[[#This Row],[Full company name]],Table10[Revenue value])</f>
        <v>243213243.81</v>
      </c>
    </row>
    <row r="78" spans="2:11" s="99" customFormat="1" ht="13.8" x14ac:dyDescent="0.6">
      <c r="B78" s="323" t="s">
        <v>1233</v>
      </c>
      <c r="C78" s="99" t="s">
        <v>1401</v>
      </c>
      <c r="D78" s="323" t="s">
        <v>270</v>
      </c>
      <c r="E78" s="99" t="s">
        <v>270</v>
      </c>
      <c r="F78" s="99" t="s">
        <v>1402</v>
      </c>
      <c r="G78" s="109" t="s">
        <v>1403</v>
      </c>
      <c r="H78" s="109"/>
      <c r="I78" s="248" t="s">
        <v>61</v>
      </c>
      <c r="J78" s="248" t="s">
        <v>61</v>
      </c>
      <c r="K78" s="105">
        <f>SUMIF(Table10[Company],Companies[[#This Row],[Full company name]],Table10[Revenue value])</f>
        <v>-19008522</v>
      </c>
    </row>
    <row r="79" spans="2:11" s="99" customFormat="1" ht="13.8" x14ac:dyDescent="0.6">
      <c r="C79" s="311"/>
      <c r="F79" s="109"/>
      <c r="G79" s="109"/>
      <c r="H79" s="110"/>
    </row>
    <row r="80" spans="2:11" s="99" customFormat="1" ht="17.100000000000001" x14ac:dyDescent="0.6">
      <c r="B80" s="421" t="s">
        <v>272</v>
      </c>
      <c r="C80" s="421"/>
      <c r="D80" s="421"/>
      <c r="E80" s="421"/>
      <c r="F80" s="421"/>
      <c r="G80" s="421"/>
      <c r="H80" s="421"/>
      <c r="I80" s="421"/>
      <c r="J80" s="421"/>
    </row>
    <row r="81" spans="2:10" s="99" customFormat="1" ht="13.8" x14ac:dyDescent="0.45">
      <c r="B81" s="100" t="s">
        <v>273</v>
      </c>
      <c r="C81" s="111" t="s">
        <v>274</v>
      </c>
      <c r="D81" s="111" t="s">
        <v>275</v>
      </c>
      <c r="E81" s="111" t="s">
        <v>276</v>
      </c>
      <c r="F81" s="311" t="s">
        <v>277</v>
      </c>
      <c r="G81" s="311" t="s">
        <v>278</v>
      </c>
      <c r="H81" s="311" t="s">
        <v>279</v>
      </c>
      <c r="I81" s="311" t="s">
        <v>280</v>
      </c>
      <c r="J81" s="311" t="s">
        <v>281</v>
      </c>
    </row>
    <row r="82" spans="2:10" s="99" customFormat="1" ht="13.8" x14ac:dyDescent="0.45">
      <c r="B82" s="100" t="s">
        <v>1129</v>
      </c>
      <c r="C82" s="111" t="s">
        <v>1404</v>
      </c>
      <c r="D82" s="111" t="s">
        <v>1404</v>
      </c>
      <c r="E82" s="99" t="s">
        <v>1404</v>
      </c>
      <c r="F82" s="323" t="s">
        <v>1404</v>
      </c>
      <c r="G82" s="323" t="s">
        <v>1404</v>
      </c>
      <c r="H82" s="323" t="s">
        <v>1404</v>
      </c>
      <c r="I82" s="323" t="s">
        <v>1404</v>
      </c>
      <c r="J82" s="323" t="s">
        <v>1404</v>
      </c>
    </row>
    <row r="83" spans="2:10" s="99" customFormat="1" ht="13.8" x14ac:dyDescent="0.45">
      <c r="B83" s="100" t="s">
        <v>829</v>
      </c>
      <c r="C83" s="111" t="s">
        <v>1404</v>
      </c>
      <c r="D83" s="111" t="s">
        <v>1404</v>
      </c>
      <c r="E83" s="99" t="s">
        <v>1404</v>
      </c>
      <c r="F83" s="323" t="s">
        <v>1404</v>
      </c>
      <c r="G83" s="323" t="s">
        <v>1404</v>
      </c>
      <c r="H83" s="323" t="s">
        <v>1404</v>
      </c>
      <c r="I83" s="323" t="s">
        <v>1404</v>
      </c>
      <c r="J83" s="323" t="s">
        <v>1404</v>
      </c>
    </row>
    <row r="84" spans="2:10" s="99" customFormat="1" ht="13.8" x14ac:dyDescent="0.45">
      <c r="B84" s="100" t="s">
        <v>1164</v>
      </c>
      <c r="C84" s="111" t="s">
        <v>1404</v>
      </c>
      <c r="D84" s="111" t="s">
        <v>1404</v>
      </c>
      <c r="E84" s="99" t="s">
        <v>1404</v>
      </c>
      <c r="F84" s="323" t="s">
        <v>1404</v>
      </c>
      <c r="G84" s="323" t="s">
        <v>1404</v>
      </c>
      <c r="H84" s="323" t="s">
        <v>1404</v>
      </c>
      <c r="I84" s="323" t="s">
        <v>1404</v>
      </c>
      <c r="J84" s="323" t="s">
        <v>1404</v>
      </c>
    </row>
    <row r="85" spans="2:10" s="99" customFormat="1" ht="13.8" x14ac:dyDescent="0.45">
      <c r="B85" s="100" t="s">
        <v>1180</v>
      </c>
      <c r="C85" s="111" t="s">
        <v>1404</v>
      </c>
      <c r="D85" s="111" t="s">
        <v>1404</v>
      </c>
      <c r="E85" s="99" t="s">
        <v>1404</v>
      </c>
      <c r="F85" s="323" t="s">
        <v>1404</v>
      </c>
      <c r="G85" s="323" t="s">
        <v>1404</v>
      </c>
      <c r="H85" s="323" t="s">
        <v>1404</v>
      </c>
      <c r="I85" s="323" t="s">
        <v>1404</v>
      </c>
      <c r="J85" s="323" t="s">
        <v>1404</v>
      </c>
    </row>
    <row r="86" spans="2:10" s="99" customFormat="1" ht="13.8" x14ac:dyDescent="0.45">
      <c r="B86" s="100" t="s">
        <v>1137</v>
      </c>
      <c r="C86" s="111" t="s">
        <v>1404</v>
      </c>
      <c r="D86" s="111" t="s">
        <v>1404</v>
      </c>
      <c r="E86" s="99" t="s">
        <v>1404</v>
      </c>
      <c r="F86" s="323" t="s">
        <v>1404</v>
      </c>
      <c r="G86" s="323" t="s">
        <v>1404</v>
      </c>
      <c r="H86" s="323" t="s">
        <v>1404</v>
      </c>
      <c r="I86" s="323" t="s">
        <v>1404</v>
      </c>
      <c r="J86" s="323" t="s">
        <v>1404</v>
      </c>
    </row>
    <row r="87" spans="2:10" s="99" customFormat="1" ht="13.8" x14ac:dyDescent="0.45">
      <c r="B87" s="100" t="s">
        <v>1181</v>
      </c>
      <c r="C87" s="111" t="s">
        <v>1404</v>
      </c>
      <c r="D87" s="111" t="s">
        <v>1404</v>
      </c>
      <c r="E87" s="99" t="s">
        <v>1404</v>
      </c>
      <c r="F87" s="323" t="s">
        <v>1404</v>
      </c>
      <c r="G87" s="323" t="s">
        <v>1404</v>
      </c>
      <c r="H87" s="323" t="s">
        <v>1404</v>
      </c>
      <c r="I87" s="323" t="s">
        <v>1404</v>
      </c>
      <c r="J87" s="323" t="s">
        <v>1404</v>
      </c>
    </row>
    <row r="88" spans="2:10" s="99" customFormat="1" ht="13.8" x14ac:dyDescent="0.45">
      <c r="B88" s="100" t="s">
        <v>1165</v>
      </c>
      <c r="C88" s="111" t="s">
        <v>1404</v>
      </c>
      <c r="D88" s="111" t="s">
        <v>1404</v>
      </c>
      <c r="E88" s="99" t="s">
        <v>1404</v>
      </c>
      <c r="F88" s="323" t="s">
        <v>1404</v>
      </c>
      <c r="G88" s="323" t="s">
        <v>1404</v>
      </c>
      <c r="H88" s="323" t="s">
        <v>1404</v>
      </c>
      <c r="I88" s="323" t="s">
        <v>1404</v>
      </c>
      <c r="J88" s="323" t="s">
        <v>1404</v>
      </c>
    </row>
    <row r="89" spans="2:10" s="99" customFormat="1" ht="13.8" x14ac:dyDescent="0.45">
      <c r="B89" s="100" t="s">
        <v>1197</v>
      </c>
      <c r="C89" s="111" t="s">
        <v>1404</v>
      </c>
      <c r="D89" s="111" t="s">
        <v>1404</v>
      </c>
      <c r="E89" s="99" t="s">
        <v>1404</v>
      </c>
      <c r="F89" s="323" t="s">
        <v>1404</v>
      </c>
      <c r="G89" s="323" t="s">
        <v>1404</v>
      </c>
      <c r="H89" s="323" t="s">
        <v>1404</v>
      </c>
      <c r="I89" s="323" t="s">
        <v>1404</v>
      </c>
      <c r="J89" s="323" t="s">
        <v>1404</v>
      </c>
    </row>
    <row r="90" spans="2:10" s="99" customFormat="1" ht="13.8" x14ac:dyDescent="0.45">
      <c r="B90" s="100" t="s">
        <v>1166</v>
      </c>
      <c r="C90" s="111" t="s">
        <v>1404</v>
      </c>
      <c r="D90" s="111" t="s">
        <v>1404</v>
      </c>
      <c r="E90" s="99" t="s">
        <v>1404</v>
      </c>
      <c r="F90" s="323" t="s">
        <v>1404</v>
      </c>
      <c r="G90" s="323" t="s">
        <v>1404</v>
      </c>
      <c r="H90" s="323" t="s">
        <v>1404</v>
      </c>
      <c r="I90" s="323" t="s">
        <v>1404</v>
      </c>
      <c r="J90" s="323" t="s">
        <v>1404</v>
      </c>
    </row>
    <row r="91" spans="2:10" s="99" customFormat="1" ht="13.8" x14ac:dyDescent="0.45">
      <c r="B91" s="100" t="s">
        <v>1167</v>
      </c>
      <c r="C91" s="111" t="s">
        <v>1404</v>
      </c>
      <c r="D91" s="111" t="s">
        <v>1404</v>
      </c>
      <c r="E91" s="99" t="s">
        <v>1404</v>
      </c>
      <c r="F91" s="323" t="s">
        <v>1404</v>
      </c>
      <c r="G91" s="323" t="s">
        <v>1404</v>
      </c>
      <c r="H91" s="323" t="s">
        <v>1404</v>
      </c>
      <c r="I91" s="323" t="s">
        <v>1404</v>
      </c>
      <c r="J91" s="323" t="s">
        <v>1404</v>
      </c>
    </row>
    <row r="92" spans="2:10" s="99" customFormat="1" ht="13.8" x14ac:dyDescent="0.45">
      <c r="B92" s="100" t="s">
        <v>1182</v>
      </c>
      <c r="C92" s="111" t="s">
        <v>1404</v>
      </c>
      <c r="D92" s="111" t="s">
        <v>1404</v>
      </c>
      <c r="E92" s="99" t="s">
        <v>1404</v>
      </c>
      <c r="F92" s="323" t="s">
        <v>1404</v>
      </c>
      <c r="G92" s="323" t="s">
        <v>1404</v>
      </c>
      <c r="H92" s="323" t="s">
        <v>1404</v>
      </c>
      <c r="I92" s="323" t="s">
        <v>1404</v>
      </c>
      <c r="J92" s="323" t="s">
        <v>1404</v>
      </c>
    </row>
    <row r="93" spans="2:10" s="99" customFormat="1" ht="13.8" x14ac:dyDescent="0.45">
      <c r="B93" s="100" t="s">
        <v>1138</v>
      </c>
      <c r="C93" s="111" t="s">
        <v>1404</v>
      </c>
      <c r="D93" s="111" t="s">
        <v>1404</v>
      </c>
      <c r="E93" s="99" t="s">
        <v>1404</v>
      </c>
      <c r="F93" s="323" t="s">
        <v>1404</v>
      </c>
      <c r="G93" s="323" t="s">
        <v>1404</v>
      </c>
      <c r="H93" s="323" t="s">
        <v>1404</v>
      </c>
      <c r="I93" s="323" t="s">
        <v>1404</v>
      </c>
      <c r="J93" s="323" t="s">
        <v>1404</v>
      </c>
    </row>
    <row r="94" spans="2:10" s="99" customFormat="1" ht="13.8" x14ac:dyDescent="0.45">
      <c r="B94" s="100" t="s">
        <v>1183</v>
      </c>
      <c r="C94" s="111" t="s">
        <v>1404</v>
      </c>
      <c r="D94" s="111" t="s">
        <v>1404</v>
      </c>
      <c r="E94" s="99" t="s">
        <v>1404</v>
      </c>
      <c r="F94" s="323" t="s">
        <v>1404</v>
      </c>
      <c r="G94" s="323" t="s">
        <v>1404</v>
      </c>
      <c r="H94" s="323" t="s">
        <v>1404</v>
      </c>
      <c r="I94" s="323" t="s">
        <v>1404</v>
      </c>
      <c r="J94" s="323" t="s">
        <v>1404</v>
      </c>
    </row>
    <row r="95" spans="2:10" s="99" customFormat="1" ht="13.8" x14ac:dyDescent="0.45">
      <c r="B95" s="100" t="s">
        <v>1168</v>
      </c>
      <c r="C95" s="111" t="s">
        <v>1404</v>
      </c>
      <c r="D95" s="111" t="s">
        <v>1404</v>
      </c>
      <c r="E95" s="99" t="s">
        <v>1404</v>
      </c>
      <c r="F95" s="323" t="s">
        <v>1404</v>
      </c>
      <c r="G95" s="323" t="s">
        <v>1404</v>
      </c>
      <c r="H95" s="323" t="s">
        <v>1404</v>
      </c>
      <c r="I95" s="323" t="s">
        <v>1404</v>
      </c>
      <c r="J95" s="323" t="s">
        <v>1404</v>
      </c>
    </row>
    <row r="96" spans="2:10" s="99" customFormat="1" ht="13.8" x14ac:dyDescent="0.45">
      <c r="B96" s="100" t="s">
        <v>1184</v>
      </c>
      <c r="C96" s="111" t="s">
        <v>1404</v>
      </c>
      <c r="D96" s="111" t="s">
        <v>1404</v>
      </c>
      <c r="E96" s="99" t="s">
        <v>1404</v>
      </c>
      <c r="F96" s="323" t="s">
        <v>1404</v>
      </c>
      <c r="G96" s="323" t="s">
        <v>1404</v>
      </c>
      <c r="H96" s="323" t="s">
        <v>1404</v>
      </c>
      <c r="I96" s="323" t="s">
        <v>1404</v>
      </c>
      <c r="J96" s="323" t="s">
        <v>1404</v>
      </c>
    </row>
    <row r="97" spans="2:10" s="99" customFormat="1" ht="13.8" x14ac:dyDescent="0.45">
      <c r="B97" s="100" t="s">
        <v>1139</v>
      </c>
      <c r="C97" s="111" t="s">
        <v>1404</v>
      </c>
      <c r="D97" s="111" t="s">
        <v>1404</v>
      </c>
      <c r="E97" s="99" t="s">
        <v>1404</v>
      </c>
      <c r="F97" s="323" t="s">
        <v>1404</v>
      </c>
      <c r="G97" s="323" t="s">
        <v>1404</v>
      </c>
      <c r="H97" s="323" t="s">
        <v>1404</v>
      </c>
      <c r="I97" s="323" t="s">
        <v>1404</v>
      </c>
      <c r="J97" s="323" t="s">
        <v>1404</v>
      </c>
    </row>
    <row r="98" spans="2:10" s="99" customFormat="1" ht="13.8" x14ac:dyDescent="0.45">
      <c r="B98" s="100" t="s">
        <v>1127</v>
      </c>
      <c r="C98" s="111" t="s">
        <v>1404</v>
      </c>
      <c r="D98" s="111" t="s">
        <v>1404</v>
      </c>
      <c r="E98" s="99" t="s">
        <v>1404</v>
      </c>
      <c r="F98" s="323" t="s">
        <v>1404</v>
      </c>
      <c r="G98" s="323" t="s">
        <v>1404</v>
      </c>
      <c r="H98" s="323" t="s">
        <v>1404</v>
      </c>
      <c r="I98" s="323" t="s">
        <v>1404</v>
      </c>
      <c r="J98" s="323" t="s">
        <v>1404</v>
      </c>
    </row>
    <row r="99" spans="2:10" s="99" customFormat="1" ht="13.8" x14ac:dyDescent="0.45">
      <c r="B99" s="100" t="s">
        <v>1185</v>
      </c>
      <c r="C99" s="111" t="s">
        <v>1404</v>
      </c>
      <c r="D99" s="111" t="s">
        <v>1404</v>
      </c>
      <c r="E99" s="99" t="s">
        <v>1404</v>
      </c>
      <c r="F99" s="323" t="s">
        <v>1404</v>
      </c>
      <c r="G99" s="323" t="s">
        <v>1404</v>
      </c>
      <c r="H99" s="323" t="s">
        <v>1404</v>
      </c>
      <c r="I99" s="323" t="s">
        <v>1404</v>
      </c>
      <c r="J99" s="323" t="s">
        <v>1404</v>
      </c>
    </row>
    <row r="100" spans="2:10" s="99" customFormat="1" ht="13.8" x14ac:dyDescent="0.45">
      <c r="B100" s="100" t="s">
        <v>1169</v>
      </c>
      <c r="C100" s="111" t="s">
        <v>1404</v>
      </c>
      <c r="D100" s="111" t="s">
        <v>1404</v>
      </c>
      <c r="E100" s="99" t="s">
        <v>1404</v>
      </c>
      <c r="F100" s="323" t="s">
        <v>1404</v>
      </c>
      <c r="G100" s="323" t="s">
        <v>1404</v>
      </c>
      <c r="H100" s="323" t="s">
        <v>1404</v>
      </c>
      <c r="I100" s="323" t="s">
        <v>1404</v>
      </c>
      <c r="J100" s="323" t="s">
        <v>1404</v>
      </c>
    </row>
    <row r="101" spans="2:10" s="99" customFormat="1" ht="13.8" x14ac:dyDescent="0.45">
      <c r="B101" s="100" t="s">
        <v>1140</v>
      </c>
      <c r="C101" s="111" t="s">
        <v>1404</v>
      </c>
      <c r="D101" s="111" t="s">
        <v>1404</v>
      </c>
      <c r="E101" s="99" t="s">
        <v>1404</v>
      </c>
      <c r="F101" s="323" t="s">
        <v>1404</v>
      </c>
      <c r="G101" s="323" t="s">
        <v>1404</v>
      </c>
      <c r="H101" s="323" t="s">
        <v>1404</v>
      </c>
      <c r="I101" s="323" t="s">
        <v>1404</v>
      </c>
      <c r="J101" s="323" t="s">
        <v>1404</v>
      </c>
    </row>
    <row r="102" spans="2:10" s="99" customFormat="1" ht="13.8" x14ac:dyDescent="0.45">
      <c r="B102" s="100" t="s">
        <v>1141</v>
      </c>
      <c r="C102" s="111" t="s">
        <v>1404</v>
      </c>
      <c r="D102" s="111" t="s">
        <v>1404</v>
      </c>
      <c r="E102" s="99" t="s">
        <v>1404</v>
      </c>
      <c r="F102" s="323" t="s">
        <v>1404</v>
      </c>
      <c r="G102" s="323" t="s">
        <v>1404</v>
      </c>
      <c r="H102" s="323" t="s">
        <v>1404</v>
      </c>
      <c r="I102" s="323" t="s">
        <v>1404</v>
      </c>
      <c r="J102" s="323" t="s">
        <v>1404</v>
      </c>
    </row>
    <row r="103" spans="2:10" s="99" customFormat="1" ht="13.8" x14ac:dyDescent="0.45">
      <c r="B103" s="100" t="s">
        <v>1170</v>
      </c>
      <c r="C103" s="111" t="s">
        <v>1404</v>
      </c>
      <c r="D103" s="111" t="s">
        <v>1404</v>
      </c>
      <c r="E103" s="99" t="s">
        <v>1404</v>
      </c>
      <c r="F103" s="323" t="s">
        <v>1404</v>
      </c>
      <c r="G103" s="323" t="s">
        <v>1404</v>
      </c>
      <c r="H103" s="323" t="s">
        <v>1404</v>
      </c>
      <c r="I103" s="323" t="s">
        <v>1404</v>
      </c>
      <c r="J103" s="323" t="s">
        <v>1404</v>
      </c>
    </row>
    <row r="104" spans="2:10" s="99" customFormat="1" ht="13.8" x14ac:dyDescent="0.45">
      <c r="B104" s="100" t="s">
        <v>1200</v>
      </c>
      <c r="C104" s="111" t="s">
        <v>1404</v>
      </c>
      <c r="D104" s="111" t="s">
        <v>1404</v>
      </c>
      <c r="E104" s="99" t="s">
        <v>1404</v>
      </c>
      <c r="F104" s="323" t="s">
        <v>1404</v>
      </c>
      <c r="G104" s="323" t="s">
        <v>1404</v>
      </c>
      <c r="H104" s="323" t="s">
        <v>1404</v>
      </c>
      <c r="I104" s="323" t="s">
        <v>1404</v>
      </c>
      <c r="J104" s="323" t="s">
        <v>1404</v>
      </c>
    </row>
    <row r="105" spans="2:10" s="99" customFormat="1" ht="13.8" x14ac:dyDescent="0.45">
      <c r="B105" s="100" t="s">
        <v>1142</v>
      </c>
      <c r="C105" s="111" t="s">
        <v>1404</v>
      </c>
      <c r="D105" s="111" t="s">
        <v>1404</v>
      </c>
      <c r="E105" s="99" t="s">
        <v>1404</v>
      </c>
      <c r="F105" s="323" t="s">
        <v>1404</v>
      </c>
      <c r="G105" s="323" t="s">
        <v>1404</v>
      </c>
      <c r="H105" s="323" t="s">
        <v>1404</v>
      </c>
      <c r="I105" s="323" t="s">
        <v>1404</v>
      </c>
      <c r="J105" s="323" t="s">
        <v>1404</v>
      </c>
    </row>
    <row r="106" spans="2:10" s="99" customFormat="1" ht="13.8" x14ac:dyDescent="0.45">
      <c r="B106" s="100" t="s">
        <v>1201</v>
      </c>
      <c r="C106" s="111" t="s">
        <v>1404</v>
      </c>
      <c r="D106" s="111" t="s">
        <v>1404</v>
      </c>
      <c r="E106" s="99" t="s">
        <v>1404</v>
      </c>
      <c r="F106" s="323" t="s">
        <v>1404</v>
      </c>
      <c r="G106" s="323" t="s">
        <v>1404</v>
      </c>
      <c r="H106" s="323" t="s">
        <v>1404</v>
      </c>
      <c r="I106" s="323" t="s">
        <v>1404</v>
      </c>
      <c r="J106" s="323" t="s">
        <v>1404</v>
      </c>
    </row>
    <row r="107" spans="2:10" s="99" customFormat="1" ht="13.8" x14ac:dyDescent="0.45">
      <c r="B107" s="100" t="s">
        <v>1143</v>
      </c>
      <c r="C107" s="111" t="s">
        <v>1404</v>
      </c>
      <c r="D107" s="111" t="s">
        <v>1404</v>
      </c>
      <c r="E107" s="99" t="s">
        <v>1404</v>
      </c>
      <c r="F107" s="323" t="s">
        <v>1404</v>
      </c>
      <c r="G107" s="323" t="s">
        <v>1404</v>
      </c>
      <c r="H107" s="323" t="s">
        <v>1404</v>
      </c>
      <c r="I107" s="323" t="s">
        <v>1404</v>
      </c>
      <c r="J107" s="323" t="s">
        <v>1404</v>
      </c>
    </row>
    <row r="108" spans="2:10" s="99" customFormat="1" ht="13.8" x14ac:dyDescent="0.45">
      <c r="B108" s="100" t="s">
        <v>1144</v>
      </c>
      <c r="C108" s="111" t="s">
        <v>1404</v>
      </c>
      <c r="D108" s="111" t="s">
        <v>1404</v>
      </c>
      <c r="E108" s="99" t="s">
        <v>1404</v>
      </c>
      <c r="F108" s="323" t="s">
        <v>1404</v>
      </c>
      <c r="G108" s="323" t="s">
        <v>1404</v>
      </c>
      <c r="H108" s="323" t="s">
        <v>1404</v>
      </c>
      <c r="I108" s="323" t="s">
        <v>1404</v>
      </c>
      <c r="J108" s="323" t="s">
        <v>1404</v>
      </c>
    </row>
    <row r="109" spans="2:10" s="99" customFormat="1" ht="13.8" x14ac:dyDescent="0.45">
      <c r="B109" s="100" t="s">
        <v>1198</v>
      </c>
      <c r="C109" s="111" t="s">
        <v>1404</v>
      </c>
      <c r="D109" s="111" t="s">
        <v>1404</v>
      </c>
      <c r="E109" s="99" t="s">
        <v>1404</v>
      </c>
      <c r="F109" s="323" t="s">
        <v>1404</v>
      </c>
      <c r="G109" s="323" t="s">
        <v>1404</v>
      </c>
      <c r="H109" s="323" t="s">
        <v>1404</v>
      </c>
      <c r="I109" s="323" t="s">
        <v>1404</v>
      </c>
      <c r="J109" s="323" t="s">
        <v>1404</v>
      </c>
    </row>
    <row r="110" spans="2:10" s="99" customFormat="1" ht="13.8" x14ac:dyDescent="0.45">
      <c r="B110" s="100" t="s">
        <v>1171</v>
      </c>
      <c r="C110" s="111" t="s">
        <v>1404</v>
      </c>
      <c r="D110" s="111" t="s">
        <v>1404</v>
      </c>
      <c r="E110" s="99" t="s">
        <v>1404</v>
      </c>
      <c r="F110" s="323" t="s">
        <v>1404</v>
      </c>
      <c r="G110" s="323" t="s">
        <v>1404</v>
      </c>
      <c r="H110" s="323" t="s">
        <v>1404</v>
      </c>
      <c r="I110" s="323" t="s">
        <v>1404</v>
      </c>
      <c r="J110" s="323" t="s">
        <v>1404</v>
      </c>
    </row>
    <row r="111" spans="2:10" s="99" customFormat="1" ht="13.8" x14ac:dyDescent="0.45">
      <c r="B111" s="100" t="s">
        <v>1145</v>
      </c>
      <c r="C111" s="111" t="s">
        <v>1404</v>
      </c>
      <c r="D111" s="111" t="s">
        <v>1404</v>
      </c>
      <c r="E111" s="99" t="s">
        <v>1404</v>
      </c>
      <c r="F111" s="323" t="s">
        <v>1404</v>
      </c>
      <c r="G111" s="323" t="s">
        <v>1404</v>
      </c>
      <c r="H111" s="323" t="s">
        <v>1404</v>
      </c>
      <c r="I111" s="323" t="s">
        <v>1404</v>
      </c>
      <c r="J111" s="323" t="s">
        <v>1404</v>
      </c>
    </row>
    <row r="112" spans="2:10" s="99" customFormat="1" ht="13.8" x14ac:dyDescent="0.45">
      <c r="B112" s="100" t="s">
        <v>1146</v>
      </c>
      <c r="C112" s="111" t="s">
        <v>1404</v>
      </c>
      <c r="D112" s="111" t="s">
        <v>1404</v>
      </c>
      <c r="E112" s="99" t="s">
        <v>1404</v>
      </c>
      <c r="F112" s="323" t="s">
        <v>1404</v>
      </c>
      <c r="G112" s="323" t="s">
        <v>1404</v>
      </c>
      <c r="H112" s="323" t="s">
        <v>1404</v>
      </c>
      <c r="I112" s="323" t="s">
        <v>1404</v>
      </c>
      <c r="J112" s="323" t="s">
        <v>1404</v>
      </c>
    </row>
    <row r="113" spans="2:10" s="99" customFormat="1" ht="13.8" x14ac:dyDescent="0.45">
      <c r="B113" s="100" t="s">
        <v>1178</v>
      </c>
      <c r="C113" s="111" t="s">
        <v>1404</v>
      </c>
      <c r="D113" s="111" t="s">
        <v>1404</v>
      </c>
      <c r="E113" s="99" t="s">
        <v>1404</v>
      </c>
      <c r="F113" s="323" t="s">
        <v>1404</v>
      </c>
      <c r="G113" s="323" t="s">
        <v>1404</v>
      </c>
      <c r="H113" s="323" t="s">
        <v>1404</v>
      </c>
      <c r="I113" s="323" t="s">
        <v>1404</v>
      </c>
      <c r="J113" s="323" t="s">
        <v>1404</v>
      </c>
    </row>
    <row r="114" spans="2:10" s="99" customFormat="1" ht="13.8" x14ac:dyDescent="0.45">
      <c r="B114" s="100" t="s">
        <v>1159</v>
      </c>
      <c r="C114" s="111" t="s">
        <v>1404</v>
      </c>
      <c r="D114" s="111" t="s">
        <v>1404</v>
      </c>
      <c r="E114" s="99" t="s">
        <v>1404</v>
      </c>
      <c r="F114" s="323" t="s">
        <v>1404</v>
      </c>
      <c r="G114" s="323" t="s">
        <v>1404</v>
      </c>
      <c r="H114" s="323" t="s">
        <v>1404</v>
      </c>
      <c r="I114" s="323" t="s">
        <v>1404</v>
      </c>
      <c r="J114" s="323" t="s">
        <v>1404</v>
      </c>
    </row>
    <row r="115" spans="2:10" s="99" customFormat="1" ht="13.8" x14ac:dyDescent="0.45">
      <c r="B115" s="100" t="s">
        <v>1186</v>
      </c>
      <c r="C115" s="111" t="s">
        <v>1404</v>
      </c>
      <c r="D115" s="111" t="s">
        <v>1404</v>
      </c>
      <c r="E115" s="99" t="s">
        <v>1404</v>
      </c>
      <c r="F115" s="323" t="s">
        <v>1404</v>
      </c>
      <c r="G115" s="323" t="s">
        <v>1404</v>
      </c>
      <c r="H115" s="323" t="s">
        <v>1404</v>
      </c>
      <c r="I115" s="323" t="s">
        <v>1404</v>
      </c>
      <c r="J115" s="323" t="s">
        <v>1404</v>
      </c>
    </row>
    <row r="116" spans="2:10" s="99" customFormat="1" ht="13.8" x14ac:dyDescent="0.45">
      <c r="B116" s="100" t="s">
        <v>1160</v>
      </c>
      <c r="C116" s="111" t="s">
        <v>1404</v>
      </c>
      <c r="D116" s="111" t="s">
        <v>1404</v>
      </c>
      <c r="E116" s="99" t="s">
        <v>1404</v>
      </c>
      <c r="F116" s="323" t="s">
        <v>1404</v>
      </c>
      <c r="G116" s="323" t="s">
        <v>1404</v>
      </c>
      <c r="H116" s="323" t="s">
        <v>1404</v>
      </c>
      <c r="I116" s="323" t="s">
        <v>1404</v>
      </c>
      <c r="J116" s="323" t="s">
        <v>1404</v>
      </c>
    </row>
    <row r="117" spans="2:10" s="99" customFormat="1" ht="13.8" x14ac:dyDescent="0.45">
      <c r="B117" s="100" t="s">
        <v>1161</v>
      </c>
      <c r="C117" s="111" t="s">
        <v>1404</v>
      </c>
      <c r="D117" s="111" t="s">
        <v>1404</v>
      </c>
      <c r="E117" s="99" t="s">
        <v>1404</v>
      </c>
      <c r="F117" s="323" t="s">
        <v>1404</v>
      </c>
      <c r="G117" s="323" t="s">
        <v>1404</v>
      </c>
      <c r="H117" s="323" t="s">
        <v>1404</v>
      </c>
      <c r="I117" s="323" t="s">
        <v>1404</v>
      </c>
      <c r="J117" s="323" t="s">
        <v>1404</v>
      </c>
    </row>
    <row r="118" spans="2:10" s="99" customFormat="1" ht="13.8" x14ac:dyDescent="0.45">
      <c r="B118" s="100" t="s">
        <v>1187</v>
      </c>
      <c r="C118" s="111" t="s">
        <v>1404</v>
      </c>
      <c r="D118" s="111" t="s">
        <v>1404</v>
      </c>
      <c r="E118" s="99" t="s">
        <v>1404</v>
      </c>
      <c r="F118" s="323" t="s">
        <v>1404</v>
      </c>
      <c r="G118" s="323" t="s">
        <v>1404</v>
      </c>
      <c r="H118" s="323" t="s">
        <v>1404</v>
      </c>
      <c r="I118" s="323" t="s">
        <v>1404</v>
      </c>
      <c r="J118" s="323" t="s">
        <v>1404</v>
      </c>
    </row>
    <row r="119" spans="2:10" s="99" customFormat="1" ht="13.8" x14ac:dyDescent="0.45">
      <c r="B119" s="100" t="s">
        <v>1188</v>
      </c>
      <c r="C119" s="111" t="s">
        <v>1404</v>
      </c>
      <c r="D119" s="111" t="s">
        <v>1404</v>
      </c>
      <c r="E119" s="99" t="s">
        <v>1404</v>
      </c>
      <c r="F119" s="323" t="s">
        <v>1404</v>
      </c>
      <c r="G119" s="323" t="s">
        <v>1404</v>
      </c>
      <c r="H119" s="323" t="s">
        <v>1404</v>
      </c>
      <c r="I119" s="323" t="s">
        <v>1404</v>
      </c>
      <c r="J119" s="323" t="s">
        <v>1404</v>
      </c>
    </row>
    <row r="120" spans="2:10" s="99" customFormat="1" ht="13.8" x14ac:dyDescent="0.45">
      <c r="B120" s="100" t="s">
        <v>1134</v>
      </c>
      <c r="C120" s="111" t="s">
        <v>1404</v>
      </c>
      <c r="D120" s="111" t="s">
        <v>1404</v>
      </c>
      <c r="E120" s="99" t="s">
        <v>1404</v>
      </c>
      <c r="F120" s="323" t="s">
        <v>1404</v>
      </c>
      <c r="G120" s="323" t="s">
        <v>1404</v>
      </c>
      <c r="H120" s="323" t="s">
        <v>1404</v>
      </c>
      <c r="I120" s="323" t="s">
        <v>1404</v>
      </c>
      <c r="J120" s="323" t="s">
        <v>1404</v>
      </c>
    </row>
    <row r="121" spans="2:10" s="99" customFormat="1" ht="13.8" x14ac:dyDescent="0.45">
      <c r="B121" s="100" t="s">
        <v>1189</v>
      </c>
      <c r="C121" s="111" t="s">
        <v>1404</v>
      </c>
      <c r="D121" s="111" t="s">
        <v>1404</v>
      </c>
      <c r="E121" s="99" t="s">
        <v>1404</v>
      </c>
      <c r="F121" s="323" t="s">
        <v>1404</v>
      </c>
      <c r="G121" s="323" t="s">
        <v>1404</v>
      </c>
      <c r="H121" s="323" t="s">
        <v>1404</v>
      </c>
      <c r="I121" s="323" t="s">
        <v>1404</v>
      </c>
      <c r="J121" s="323" t="s">
        <v>1404</v>
      </c>
    </row>
    <row r="122" spans="2:10" s="99" customFormat="1" ht="13.8" x14ac:dyDescent="0.45">
      <c r="B122" s="100" t="s">
        <v>1202</v>
      </c>
      <c r="C122" s="111" t="s">
        <v>1404</v>
      </c>
      <c r="D122" s="111" t="s">
        <v>1404</v>
      </c>
      <c r="E122" s="99" t="s">
        <v>1404</v>
      </c>
      <c r="F122" s="323" t="s">
        <v>1404</v>
      </c>
      <c r="G122" s="323" t="s">
        <v>1404</v>
      </c>
      <c r="H122" s="323" t="s">
        <v>1404</v>
      </c>
      <c r="I122" s="323" t="s">
        <v>1404</v>
      </c>
      <c r="J122" s="323" t="s">
        <v>1404</v>
      </c>
    </row>
    <row r="123" spans="2:10" s="99" customFormat="1" ht="13.8" x14ac:dyDescent="0.45">
      <c r="B123" s="100" t="s">
        <v>1162</v>
      </c>
      <c r="C123" s="111" t="s">
        <v>1404</v>
      </c>
      <c r="D123" s="111" t="s">
        <v>1404</v>
      </c>
      <c r="E123" s="99" t="s">
        <v>1404</v>
      </c>
      <c r="F123" s="323" t="s">
        <v>1404</v>
      </c>
      <c r="G123" s="323" t="s">
        <v>1404</v>
      </c>
      <c r="H123" s="323" t="s">
        <v>1404</v>
      </c>
      <c r="I123" s="323" t="s">
        <v>1404</v>
      </c>
      <c r="J123" s="323" t="s">
        <v>1404</v>
      </c>
    </row>
    <row r="124" spans="2:10" s="99" customFormat="1" ht="13.8" x14ac:dyDescent="0.45">
      <c r="B124" s="100" t="s">
        <v>1147</v>
      </c>
      <c r="C124" s="111" t="s">
        <v>1404</v>
      </c>
      <c r="D124" s="111" t="s">
        <v>1404</v>
      </c>
      <c r="E124" s="99" t="s">
        <v>1404</v>
      </c>
      <c r="F124" s="323" t="s">
        <v>1404</v>
      </c>
      <c r="G124" s="323" t="s">
        <v>1404</v>
      </c>
      <c r="H124" s="323" t="s">
        <v>1404</v>
      </c>
      <c r="I124" s="323" t="s">
        <v>1404</v>
      </c>
      <c r="J124" s="323" t="s">
        <v>1404</v>
      </c>
    </row>
    <row r="125" spans="2:10" s="99" customFormat="1" ht="13.8" x14ac:dyDescent="0.45">
      <c r="B125" s="100" t="s">
        <v>1135</v>
      </c>
      <c r="C125" s="111" t="s">
        <v>1404</v>
      </c>
      <c r="D125" s="111" t="s">
        <v>1404</v>
      </c>
      <c r="E125" s="99" t="s">
        <v>1404</v>
      </c>
      <c r="F125" s="323" t="s">
        <v>1404</v>
      </c>
      <c r="G125" s="323" t="s">
        <v>1404</v>
      </c>
      <c r="H125" s="323" t="s">
        <v>1404</v>
      </c>
      <c r="I125" s="323" t="s">
        <v>1404</v>
      </c>
      <c r="J125" s="323" t="s">
        <v>1404</v>
      </c>
    </row>
    <row r="126" spans="2:10" s="99" customFormat="1" ht="13.8" x14ac:dyDescent="0.45">
      <c r="B126" s="100" t="s">
        <v>1190</v>
      </c>
      <c r="C126" s="111" t="s">
        <v>1404</v>
      </c>
      <c r="D126" s="111" t="s">
        <v>1404</v>
      </c>
      <c r="E126" s="99" t="s">
        <v>1404</v>
      </c>
      <c r="F126" s="323" t="s">
        <v>1404</v>
      </c>
      <c r="G126" s="323" t="s">
        <v>1404</v>
      </c>
      <c r="H126" s="323" t="s">
        <v>1404</v>
      </c>
      <c r="I126" s="323" t="s">
        <v>1404</v>
      </c>
      <c r="J126" s="323" t="s">
        <v>1404</v>
      </c>
    </row>
    <row r="127" spans="2:10" s="99" customFormat="1" ht="13.8" x14ac:dyDescent="0.45">
      <c r="B127" s="100" t="s">
        <v>1148</v>
      </c>
      <c r="C127" s="111" t="s">
        <v>1404</v>
      </c>
      <c r="D127" s="111" t="s">
        <v>1404</v>
      </c>
      <c r="E127" s="99" t="s">
        <v>1404</v>
      </c>
      <c r="F127" s="323" t="s">
        <v>1404</v>
      </c>
      <c r="G127" s="323" t="s">
        <v>1404</v>
      </c>
      <c r="H127" s="323" t="s">
        <v>1404</v>
      </c>
      <c r="I127" s="323" t="s">
        <v>1404</v>
      </c>
      <c r="J127" s="323" t="s">
        <v>1404</v>
      </c>
    </row>
    <row r="128" spans="2:10" s="99" customFormat="1" ht="13.8" x14ac:dyDescent="0.45">
      <c r="B128" s="100" t="s">
        <v>1149</v>
      </c>
      <c r="C128" s="111" t="s">
        <v>1404</v>
      </c>
      <c r="D128" s="111" t="s">
        <v>1404</v>
      </c>
      <c r="E128" s="99" t="s">
        <v>1404</v>
      </c>
      <c r="F128" s="323" t="s">
        <v>1404</v>
      </c>
      <c r="G128" s="323" t="s">
        <v>1404</v>
      </c>
      <c r="H128" s="323" t="s">
        <v>1404</v>
      </c>
      <c r="I128" s="323" t="s">
        <v>1404</v>
      </c>
      <c r="J128" s="323" t="s">
        <v>1404</v>
      </c>
    </row>
    <row r="129" spans="2:10" s="99" customFormat="1" ht="13.8" x14ac:dyDescent="0.45">
      <c r="B129" s="100" t="s">
        <v>1150</v>
      </c>
      <c r="C129" s="111" t="s">
        <v>1404</v>
      </c>
      <c r="D129" s="111" t="s">
        <v>1404</v>
      </c>
      <c r="E129" s="99" t="s">
        <v>1404</v>
      </c>
      <c r="F129" s="323" t="s">
        <v>1404</v>
      </c>
      <c r="G129" s="323" t="s">
        <v>1404</v>
      </c>
      <c r="H129" s="323" t="s">
        <v>1404</v>
      </c>
      <c r="I129" s="323" t="s">
        <v>1404</v>
      </c>
      <c r="J129" s="323" t="s">
        <v>1404</v>
      </c>
    </row>
    <row r="130" spans="2:10" s="99" customFormat="1" ht="13.8" x14ac:dyDescent="0.45">
      <c r="B130" s="100" t="s">
        <v>1151</v>
      </c>
      <c r="C130" s="111" t="s">
        <v>1404</v>
      </c>
      <c r="D130" s="111" t="s">
        <v>1404</v>
      </c>
      <c r="E130" s="99" t="s">
        <v>1404</v>
      </c>
      <c r="F130" s="323" t="s">
        <v>1404</v>
      </c>
      <c r="G130" s="323" t="s">
        <v>1404</v>
      </c>
      <c r="H130" s="323" t="s">
        <v>1404</v>
      </c>
      <c r="I130" s="323" t="s">
        <v>1404</v>
      </c>
      <c r="J130" s="323" t="s">
        <v>1404</v>
      </c>
    </row>
    <row r="131" spans="2:10" s="99" customFormat="1" ht="13.8" x14ac:dyDescent="0.45">
      <c r="B131" s="100" t="s">
        <v>1152</v>
      </c>
      <c r="C131" s="111" t="s">
        <v>1404</v>
      </c>
      <c r="D131" s="111" t="s">
        <v>1404</v>
      </c>
      <c r="E131" s="99" t="s">
        <v>1404</v>
      </c>
      <c r="F131" s="323" t="s">
        <v>1404</v>
      </c>
      <c r="G131" s="323" t="s">
        <v>1404</v>
      </c>
      <c r="H131" s="323" t="s">
        <v>1404</v>
      </c>
      <c r="I131" s="323" t="s">
        <v>1404</v>
      </c>
      <c r="J131" s="323" t="s">
        <v>1404</v>
      </c>
    </row>
    <row r="132" spans="2:10" s="99" customFormat="1" ht="13.8" x14ac:dyDescent="0.45">
      <c r="B132" s="100" t="s">
        <v>1203</v>
      </c>
      <c r="C132" s="111" t="s">
        <v>1404</v>
      </c>
      <c r="D132" s="111" t="s">
        <v>1404</v>
      </c>
      <c r="E132" s="99" t="s">
        <v>1404</v>
      </c>
      <c r="F132" s="323" t="s">
        <v>1404</v>
      </c>
      <c r="G132" s="323" t="s">
        <v>1404</v>
      </c>
      <c r="H132" s="323" t="s">
        <v>1404</v>
      </c>
      <c r="I132" s="323" t="s">
        <v>1404</v>
      </c>
      <c r="J132" s="323" t="s">
        <v>1404</v>
      </c>
    </row>
    <row r="133" spans="2:10" s="99" customFormat="1" ht="13.8" x14ac:dyDescent="0.45">
      <c r="B133" s="100" t="s">
        <v>1153</v>
      </c>
      <c r="C133" s="111" t="s">
        <v>1404</v>
      </c>
      <c r="D133" s="111" t="s">
        <v>1404</v>
      </c>
      <c r="E133" s="99" t="s">
        <v>1404</v>
      </c>
      <c r="F133" s="323" t="s">
        <v>1404</v>
      </c>
      <c r="G133" s="323" t="s">
        <v>1404</v>
      </c>
      <c r="H133" s="323" t="s">
        <v>1404</v>
      </c>
      <c r="I133" s="323" t="s">
        <v>1404</v>
      </c>
      <c r="J133" s="323" t="s">
        <v>1404</v>
      </c>
    </row>
    <row r="134" spans="2:10" s="99" customFormat="1" ht="13.8" x14ac:dyDescent="0.45">
      <c r="B134" s="100" t="s">
        <v>1172</v>
      </c>
      <c r="C134" s="111" t="s">
        <v>1404</v>
      </c>
      <c r="D134" s="111" t="s">
        <v>1404</v>
      </c>
      <c r="E134" s="99" t="s">
        <v>1404</v>
      </c>
      <c r="F134" s="323" t="s">
        <v>1404</v>
      </c>
      <c r="G134" s="323" t="s">
        <v>1404</v>
      </c>
      <c r="H134" s="323" t="s">
        <v>1404</v>
      </c>
      <c r="I134" s="323" t="s">
        <v>1404</v>
      </c>
      <c r="J134" s="323" t="s">
        <v>1404</v>
      </c>
    </row>
    <row r="135" spans="2:10" s="99" customFormat="1" ht="13.8" x14ac:dyDescent="0.45">
      <c r="B135" s="100" t="s">
        <v>1173</v>
      </c>
      <c r="C135" s="111" t="s">
        <v>1404</v>
      </c>
      <c r="D135" s="111" t="s">
        <v>1404</v>
      </c>
      <c r="E135" s="99" t="s">
        <v>1404</v>
      </c>
      <c r="F135" s="323" t="s">
        <v>1404</v>
      </c>
      <c r="G135" s="323" t="s">
        <v>1404</v>
      </c>
      <c r="H135" s="323" t="s">
        <v>1404</v>
      </c>
      <c r="I135" s="323" t="s">
        <v>1404</v>
      </c>
      <c r="J135" s="323" t="s">
        <v>1404</v>
      </c>
    </row>
    <row r="136" spans="2:10" s="99" customFormat="1" ht="13.8" x14ac:dyDescent="0.45">
      <c r="B136" s="100" t="s">
        <v>1220</v>
      </c>
      <c r="C136" s="111" t="s">
        <v>1404</v>
      </c>
      <c r="D136" s="111" t="s">
        <v>1404</v>
      </c>
      <c r="E136" s="99" t="s">
        <v>1404</v>
      </c>
      <c r="F136" s="323" t="s">
        <v>1404</v>
      </c>
      <c r="G136" s="323" t="s">
        <v>1404</v>
      </c>
      <c r="H136" s="323" t="s">
        <v>1404</v>
      </c>
      <c r="I136" s="323" t="s">
        <v>1404</v>
      </c>
      <c r="J136" s="323" t="s">
        <v>1404</v>
      </c>
    </row>
    <row r="137" spans="2:10" s="99" customFormat="1" ht="13.8" x14ac:dyDescent="0.45">
      <c r="B137" s="100" t="s">
        <v>1157</v>
      </c>
      <c r="C137" s="111" t="s">
        <v>1404</v>
      </c>
      <c r="D137" s="111" t="s">
        <v>1404</v>
      </c>
      <c r="E137" s="99" t="s">
        <v>1404</v>
      </c>
      <c r="F137" s="323" t="s">
        <v>1404</v>
      </c>
      <c r="G137" s="323" t="s">
        <v>1404</v>
      </c>
      <c r="H137" s="323" t="s">
        <v>1404</v>
      </c>
      <c r="I137" s="323" t="s">
        <v>1404</v>
      </c>
      <c r="J137" s="323" t="s">
        <v>1404</v>
      </c>
    </row>
    <row r="138" spans="2:10" s="99" customFormat="1" ht="13.8" x14ac:dyDescent="0.45">
      <c r="B138" s="100" t="s">
        <v>596</v>
      </c>
      <c r="C138" s="111" t="s">
        <v>1404</v>
      </c>
      <c r="D138" s="111" t="s">
        <v>1404</v>
      </c>
      <c r="E138" s="99" t="s">
        <v>1404</v>
      </c>
      <c r="F138" s="323" t="s">
        <v>1404</v>
      </c>
      <c r="G138" s="323" t="s">
        <v>1404</v>
      </c>
      <c r="H138" s="323" t="s">
        <v>1404</v>
      </c>
      <c r="I138" s="323" t="s">
        <v>1404</v>
      </c>
      <c r="J138" s="323" t="s">
        <v>1404</v>
      </c>
    </row>
    <row r="139" spans="2:10" s="99" customFormat="1" ht="13.8" x14ac:dyDescent="0.45">
      <c r="B139" s="100" t="s">
        <v>1114</v>
      </c>
      <c r="C139" s="111" t="s">
        <v>1404</v>
      </c>
      <c r="D139" s="111" t="s">
        <v>1404</v>
      </c>
      <c r="E139" s="99" t="s">
        <v>1404</v>
      </c>
      <c r="F139" s="323" t="s">
        <v>1404</v>
      </c>
      <c r="G139" s="323" t="s">
        <v>1404</v>
      </c>
      <c r="H139" s="323" t="s">
        <v>1404</v>
      </c>
      <c r="I139" s="323" t="s">
        <v>1404</v>
      </c>
      <c r="J139" s="323" t="s">
        <v>1404</v>
      </c>
    </row>
    <row r="140" spans="2:10" s="99" customFormat="1" ht="13.8" x14ac:dyDescent="0.45">
      <c r="B140" s="100" t="s">
        <v>606</v>
      </c>
      <c r="C140" s="111" t="s">
        <v>1404</v>
      </c>
      <c r="D140" s="111" t="s">
        <v>1404</v>
      </c>
      <c r="E140" s="99" t="s">
        <v>1404</v>
      </c>
      <c r="F140" s="323" t="s">
        <v>1404</v>
      </c>
      <c r="G140" s="323" t="s">
        <v>1404</v>
      </c>
      <c r="H140" s="323" t="s">
        <v>1404</v>
      </c>
      <c r="I140" s="323" t="s">
        <v>1404</v>
      </c>
      <c r="J140" s="323" t="s">
        <v>1404</v>
      </c>
    </row>
    <row r="141" spans="2:10" s="99" customFormat="1" ht="13.8" x14ac:dyDescent="0.45">
      <c r="B141" s="100" t="s">
        <v>1174</v>
      </c>
      <c r="C141" s="111" t="s">
        <v>1404</v>
      </c>
      <c r="D141" s="111" t="s">
        <v>1404</v>
      </c>
      <c r="E141" s="99" t="s">
        <v>1404</v>
      </c>
      <c r="F141" s="323" t="s">
        <v>1404</v>
      </c>
      <c r="G141" s="323" t="s">
        <v>1404</v>
      </c>
      <c r="H141" s="323" t="s">
        <v>1404</v>
      </c>
      <c r="I141" s="323" t="s">
        <v>1404</v>
      </c>
      <c r="J141" s="323" t="s">
        <v>1404</v>
      </c>
    </row>
    <row r="142" spans="2:10" s="99" customFormat="1" ht="13.8" x14ac:dyDescent="0.45">
      <c r="B142" s="100" t="s">
        <v>614</v>
      </c>
      <c r="C142" s="111" t="s">
        <v>1404</v>
      </c>
      <c r="D142" s="111" t="s">
        <v>1404</v>
      </c>
      <c r="E142" s="99" t="s">
        <v>1404</v>
      </c>
      <c r="F142" s="323" t="s">
        <v>1404</v>
      </c>
      <c r="G142" s="323" t="s">
        <v>1404</v>
      </c>
      <c r="H142" s="323" t="s">
        <v>1404</v>
      </c>
      <c r="I142" s="323" t="s">
        <v>1404</v>
      </c>
      <c r="J142" s="323" t="s">
        <v>1404</v>
      </c>
    </row>
    <row r="143" spans="2:10" s="99" customFormat="1" ht="13.8" x14ac:dyDescent="0.45">
      <c r="B143" s="100" t="s">
        <v>1191</v>
      </c>
      <c r="C143" s="111" t="s">
        <v>1404</v>
      </c>
      <c r="D143" s="111" t="s">
        <v>1404</v>
      </c>
      <c r="E143" s="99" t="s">
        <v>1404</v>
      </c>
      <c r="F143" s="323" t="s">
        <v>1404</v>
      </c>
      <c r="G143" s="323" t="s">
        <v>1404</v>
      </c>
      <c r="H143" s="323" t="s">
        <v>1404</v>
      </c>
      <c r="I143" s="323" t="s">
        <v>1404</v>
      </c>
      <c r="J143" s="323" t="s">
        <v>1404</v>
      </c>
    </row>
    <row r="144" spans="2:10" s="99" customFormat="1" ht="13.8" x14ac:dyDescent="0.45">
      <c r="B144" s="100" t="s">
        <v>830</v>
      </c>
      <c r="C144" s="111" t="s">
        <v>1404</v>
      </c>
      <c r="D144" s="111" t="s">
        <v>1404</v>
      </c>
      <c r="E144" s="99" t="s">
        <v>1404</v>
      </c>
      <c r="F144" s="323" t="s">
        <v>1404</v>
      </c>
      <c r="G144" s="323" t="s">
        <v>1404</v>
      </c>
      <c r="H144" s="323" t="s">
        <v>1404</v>
      </c>
      <c r="I144" s="323" t="s">
        <v>1404</v>
      </c>
      <c r="J144" s="323" t="s">
        <v>1404</v>
      </c>
    </row>
    <row r="145" spans="2:10" s="99" customFormat="1" ht="13.8" x14ac:dyDescent="0.45">
      <c r="B145" s="100" t="s">
        <v>643</v>
      </c>
      <c r="C145" s="111" t="s">
        <v>1404</v>
      </c>
      <c r="D145" s="111" t="s">
        <v>1404</v>
      </c>
      <c r="E145" s="99" t="s">
        <v>1404</v>
      </c>
      <c r="F145" s="323" t="s">
        <v>1404</v>
      </c>
      <c r="G145" s="323" t="s">
        <v>1404</v>
      </c>
      <c r="H145" s="323" t="s">
        <v>1404</v>
      </c>
      <c r="I145" s="323" t="s">
        <v>1404</v>
      </c>
      <c r="J145" s="323" t="s">
        <v>1404</v>
      </c>
    </row>
    <row r="146" spans="2:10" s="99" customFormat="1" ht="13.8" x14ac:dyDescent="0.45">
      <c r="B146" s="100" t="s">
        <v>794</v>
      </c>
      <c r="C146" s="111" t="s">
        <v>1404</v>
      </c>
      <c r="D146" s="111" t="s">
        <v>1404</v>
      </c>
      <c r="E146" s="99" t="s">
        <v>1404</v>
      </c>
      <c r="F146" s="323" t="s">
        <v>1404</v>
      </c>
      <c r="G146" s="323" t="s">
        <v>1404</v>
      </c>
      <c r="H146" s="323" t="s">
        <v>1404</v>
      </c>
      <c r="I146" s="323" t="s">
        <v>1404</v>
      </c>
      <c r="J146" s="323" t="s">
        <v>1404</v>
      </c>
    </row>
    <row r="147" spans="2:10" s="99" customFormat="1" ht="13.8" x14ac:dyDescent="0.45">
      <c r="B147" s="100" t="s">
        <v>1060</v>
      </c>
      <c r="C147" s="111" t="s">
        <v>1404</v>
      </c>
      <c r="D147" s="111" t="s">
        <v>1404</v>
      </c>
      <c r="E147" s="99" t="s">
        <v>1404</v>
      </c>
      <c r="F147" s="323" t="s">
        <v>1404</v>
      </c>
      <c r="G147" s="323" t="s">
        <v>1404</v>
      </c>
      <c r="H147" s="323" t="s">
        <v>1404</v>
      </c>
      <c r="I147" s="323" t="s">
        <v>1404</v>
      </c>
      <c r="J147" s="323" t="s">
        <v>1404</v>
      </c>
    </row>
    <row r="148" spans="2:10" s="99" customFormat="1" ht="13.8" x14ac:dyDescent="0.45">
      <c r="B148" s="100" t="s">
        <v>773</v>
      </c>
      <c r="C148" s="111" t="s">
        <v>1404</v>
      </c>
      <c r="D148" s="111" t="s">
        <v>1404</v>
      </c>
      <c r="E148" s="99" t="s">
        <v>1404</v>
      </c>
      <c r="F148" s="323" t="s">
        <v>1404</v>
      </c>
      <c r="G148" s="323" t="s">
        <v>1404</v>
      </c>
      <c r="H148" s="323" t="s">
        <v>1404</v>
      </c>
      <c r="I148" s="323" t="s">
        <v>1404</v>
      </c>
      <c r="J148" s="323" t="s">
        <v>1404</v>
      </c>
    </row>
    <row r="149" spans="2:10" s="99" customFormat="1" ht="13.8" x14ac:dyDescent="0.45">
      <c r="B149" s="100" t="s">
        <v>1061</v>
      </c>
      <c r="C149" s="111" t="s">
        <v>1404</v>
      </c>
      <c r="D149" s="111" t="s">
        <v>1404</v>
      </c>
      <c r="E149" s="99" t="s">
        <v>1404</v>
      </c>
      <c r="F149" s="323" t="s">
        <v>1404</v>
      </c>
      <c r="G149" s="323" t="s">
        <v>1404</v>
      </c>
      <c r="H149" s="323" t="s">
        <v>1404</v>
      </c>
      <c r="I149" s="323" t="s">
        <v>1404</v>
      </c>
      <c r="J149" s="323" t="s">
        <v>1404</v>
      </c>
    </row>
    <row r="150" spans="2:10" s="99" customFormat="1" ht="13.8" x14ac:dyDescent="0.45">
      <c r="B150" s="100" t="s">
        <v>831</v>
      </c>
      <c r="C150" s="111" t="s">
        <v>1404</v>
      </c>
      <c r="D150" s="111" t="s">
        <v>1404</v>
      </c>
      <c r="E150" s="99" t="s">
        <v>1404</v>
      </c>
      <c r="F150" s="323" t="s">
        <v>1404</v>
      </c>
      <c r="G150" s="323" t="s">
        <v>1404</v>
      </c>
      <c r="H150" s="323" t="s">
        <v>1404</v>
      </c>
      <c r="I150" s="323" t="s">
        <v>1404</v>
      </c>
      <c r="J150" s="323" t="s">
        <v>1404</v>
      </c>
    </row>
    <row r="151" spans="2:10" s="99" customFormat="1" ht="13.8" x14ac:dyDescent="0.45">
      <c r="B151" s="100" t="s">
        <v>1210</v>
      </c>
      <c r="C151" s="111" t="s">
        <v>1404</v>
      </c>
      <c r="D151" s="111" t="s">
        <v>1404</v>
      </c>
      <c r="E151" s="99" t="s">
        <v>1404</v>
      </c>
      <c r="F151" s="323" t="s">
        <v>1404</v>
      </c>
      <c r="G151" s="323" t="s">
        <v>1404</v>
      </c>
      <c r="H151" s="323" t="s">
        <v>1404</v>
      </c>
      <c r="I151" s="323" t="s">
        <v>1404</v>
      </c>
      <c r="J151" s="323" t="s">
        <v>1404</v>
      </c>
    </row>
    <row r="152" spans="2:10" s="99" customFormat="1" ht="13.8" x14ac:dyDescent="0.45">
      <c r="B152" s="100" t="s">
        <v>607</v>
      </c>
      <c r="C152" s="111" t="s">
        <v>1404</v>
      </c>
      <c r="D152" s="111" t="s">
        <v>1404</v>
      </c>
      <c r="E152" s="99" t="s">
        <v>1404</v>
      </c>
      <c r="F152" s="323" t="s">
        <v>1404</v>
      </c>
      <c r="G152" s="323" t="s">
        <v>1404</v>
      </c>
      <c r="H152" s="323" t="s">
        <v>1404</v>
      </c>
      <c r="I152" s="323" t="s">
        <v>1404</v>
      </c>
      <c r="J152" s="323" t="s">
        <v>1404</v>
      </c>
    </row>
    <row r="153" spans="2:10" s="99" customFormat="1" ht="13.8" x14ac:dyDescent="0.45">
      <c r="B153" s="100" t="s">
        <v>1116</v>
      </c>
      <c r="C153" s="111" t="s">
        <v>1404</v>
      </c>
      <c r="D153" s="111" t="s">
        <v>1404</v>
      </c>
      <c r="E153" s="99" t="s">
        <v>1404</v>
      </c>
      <c r="F153" s="323" t="s">
        <v>1404</v>
      </c>
      <c r="G153" s="323" t="s">
        <v>1404</v>
      </c>
      <c r="H153" s="323" t="s">
        <v>1404</v>
      </c>
      <c r="I153" s="323" t="s">
        <v>1404</v>
      </c>
      <c r="J153" s="323" t="s">
        <v>1404</v>
      </c>
    </row>
    <row r="154" spans="2:10" s="99" customFormat="1" ht="13.8" x14ac:dyDescent="0.45">
      <c r="B154" s="100" t="s">
        <v>1215</v>
      </c>
      <c r="C154" s="111" t="s">
        <v>1404</v>
      </c>
      <c r="D154" s="111" t="s">
        <v>1404</v>
      </c>
      <c r="E154" s="99" t="s">
        <v>1404</v>
      </c>
      <c r="F154" s="323" t="s">
        <v>1404</v>
      </c>
      <c r="G154" s="323" t="s">
        <v>1404</v>
      </c>
      <c r="H154" s="323" t="s">
        <v>1404</v>
      </c>
      <c r="I154" s="323" t="s">
        <v>1404</v>
      </c>
      <c r="J154" s="323" t="s">
        <v>1404</v>
      </c>
    </row>
    <row r="155" spans="2:10" s="99" customFormat="1" ht="13.8" x14ac:dyDescent="0.45">
      <c r="B155" s="100" t="s">
        <v>1207</v>
      </c>
      <c r="C155" s="111" t="s">
        <v>1404</v>
      </c>
      <c r="D155" s="111" t="s">
        <v>1404</v>
      </c>
      <c r="E155" s="99" t="s">
        <v>1404</v>
      </c>
      <c r="F155" s="323" t="s">
        <v>1404</v>
      </c>
      <c r="G155" s="323" t="s">
        <v>1404</v>
      </c>
      <c r="H155" s="323" t="s">
        <v>1404</v>
      </c>
      <c r="I155" s="323" t="s">
        <v>1404</v>
      </c>
      <c r="J155" s="323" t="s">
        <v>1404</v>
      </c>
    </row>
    <row r="156" spans="2:10" s="99" customFormat="1" ht="13.8" x14ac:dyDescent="0.45">
      <c r="B156" s="100" t="s">
        <v>1103</v>
      </c>
      <c r="C156" s="111" t="s">
        <v>1404</v>
      </c>
      <c r="D156" s="111" t="s">
        <v>1404</v>
      </c>
      <c r="E156" s="99" t="s">
        <v>1404</v>
      </c>
      <c r="F156" s="323" t="s">
        <v>1404</v>
      </c>
      <c r="G156" s="323" t="s">
        <v>1404</v>
      </c>
      <c r="H156" s="323" t="s">
        <v>1404</v>
      </c>
      <c r="I156" s="323" t="s">
        <v>1404</v>
      </c>
      <c r="J156" s="323" t="s">
        <v>1404</v>
      </c>
    </row>
    <row r="157" spans="2:10" s="99" customFormat="1" ht="13.8" x14ac:dyDescent="0.45">
      <c r="B157" s="100" t="s">
        <v>1104</v>
      </c>
      <c r="C157" s="111" t="s">
        <v>1404</v>
      </c>
      <c r="D157" s="111" t="s">
        <v>1404</v>
      </c>
      <c r="E157" s="99" t="s">
        <v>1404</v>
      </c>
      <c r="F157" s="323" t="s">
        <v>1404</v>
      </c>
      <c r="G157" s="323" t="s">
        <v>1404</v>
      </c>
      <c r="H157" s="323" t="s">
        <v>1404</v>
      </c>
      <c r="I157" s="323" t="s">
        <v>1404</v>
      </c>
      <c r="J157" s="323" t="s">
        <v>1404</v>
      </c>
    </row>
    <row r="158" spans="2:10" s="99" customFormat="1" ht="13.8" x14ac:dyDescent="0.45">
      <c r="B158" s="100" t="s">
        <v>1218</v>
      </c>
      <c r="C158" s="111" t="s">
        <v>1404</v>
      </c>
      <c r="D158" s="111" t="s">
        <v>1404</v>
      </c>
      <c r="E158" s="99" t="s">
        <v>1404</v>
      </c>
      <c r="F158" s="323" t="s">
        <v>1404</v>
      </c>
      <c r="G158" s="323" t="s">
        <v>1404</v>
      </c>
      <c r="H158" s="323" t="s">
        <v>1404</v>
      </c>
      <c r="I158" s="323" t="s">
        <v>1404</v>
      </c>
      <c r="J158" s="323" t="s">
        <v>1404</v>
      </c>
    </row>
    <row r="159" spans="2:10" s="99" customFormat="1" ht="13.8" x14ac:dyDescent="0.45">
      <c r="B159" s="100" t="s">
        <v>1217</v>
      </c>
      <c r="C159" s="111" t="s">
        <v>1404</v>
      </c>
      <c r="D159" s="111" t="s">
        <v>1404</v>
      </c>
      <c r="E159" s="99" t="s">
        <v>1404</v>
      </c>
      <c r="F159" s="323" t="s">
        <v>1404</v>
      </c>
      <c r="G159" s="323" t="s">
        <v>1404</v>
      </c>
      <c r="H159" s="323" t="s">
        <v>1404</v>
      </c>
      <c r="I159" s="323" t="s">
        <v>1404</v>
      </c>
      <c r="J159" s="323" t="s">
        <v>1404</v>
      </c>
    </row>
    <row r="160" spans="2:10" s="99" customFormat="1" ht="13.8" x14ac:dyDescent="0.45">
      <c r="B160" s="100" t="s">
        <v>1112</v>
      </c>
      <c r="C160" s="111" t="s">
        <v>1404</v>
      </c>
      <c r="D160" s="111" t="s">
        <v>1404</v>
      </c>
      <c r="E160" s="99" t="s">
        <v>1404</v>
      </c>
      <c r="F160" s="323" t="s">
        <v>1404</v>
      </c>
      <c r="G160" s="323" t="s">
        <v>1404</v>
      </c>
      <c r="H160" s="323" t="s">
        <v>1404</v>
      </c>
      <c r="I160" s="323" t="s">
        <v>1404</v>
      </c>
      <c r="J160" s="323" t="s">
        <v>1404</v>
      </c>
    </row>
    <row r="161" spans="2:10" s="99" customFormat="1" ht="13.8" x14ac:dyDescent="0.45">
      <c r="B161" s="100" t="s">
        <v>1117</v>
      </c>
      <c r="C161" s="111" t="s">
        <v>1404</v>
      </c>
      <c r="D161" s="111" t="s">
        <v>1404</v>
      </c>
      <c r="E161" s="99" t="s">
        <v>1404</v>
      </c>
      <c r="F161" s="323" t="s">
        <v>1404</v>
      </c>
      <c r="G161" s="323" t="s">
        <v>1404</v>
      </c>
      <c r="H161" s="323" t="s">
        <v>1404</v>
      </c>
      <c r="I161" s="323" t="s">
        <v>1404</v>
      </c>
      <c r="J161" s="323" t="s">
        <v>1404</v>
      </c>
    </row>
    <row r="162" spans="2:10" s="99" customFormat="1" ht="13.8" x14ac:dyDescent="0.45">
      <c r="B162" s="100" t="s">
        <v>1118</v>
      </c>
      <c r="C162" s="111" t="s">
        <v>1404</v>
      </c>
      <c r="D162" s="111" t="s">
        <v>1404</v>
      </c>
      <c r="E162" s="99" t="s">
        <v>1404</v>
      </c>
      <c r="F162" s="323" t="s">
        <v>1404</v>
      </c>
      <c r="G162" s="323" t="s">
        <v>1404</v>
      </c>
      <c r="H162" s="323" t="s">
        <v>1404</v>
      </c>
      <c r="I162" s="323" t="s">
        <v>1404</v>
      </c>
      <c r="J162" s="323" t="s">
        <v>1404</v>
      </c>
    </row>
    <row r="163" spans="2:10" s="99" customFormat="1" ht="13.8" x14ac:dyDescent="0.45">
      <c r="B163" s="100" t="s">
        <v>1119</v>
      </c>
      <c r="C163" s="111" t="s">
        <v>1404</v>
      </c>
      <c r="D163" s="111" t="s">
        <v>1404</v>
      </c>
      <c r="E163" s="99" t="s">
        <v>1404</v>
      </c>
      <c r="F163" s="323" t="s">
        <v>1404</v>
      </c>
      <c r="G163" s="323" t="s">
        <v>1404</v>
      </c>
      <c r="H163" s="323" t="s">
        <v>1404</v>
      </c>
      <c r="I163" s="323" t="s">
        <v>1404</v>
      </c>
      <c r="J163" s="323" t="s">
        <v>1404</v>
      </c>
    </row>
    <row r="164" spans="2:10" s="99" customFormat="1" ht="13.8" x14ac:dyDescent="0.45">
      <c r="B164" s="100" t="s">
        <v>1113</v>
      </c>
      <c r="C164" s="111" t="s">
        <v>1404</v>
      </c>
      <c r="D164" s="111" t="s">
        <v>1404</v>
      </c>
      <c r="E164" s="99" t="s">
        <v>1404</v>
      </c>
      <c r="F164" s="323" t="s">
        <v>1404</v>
      </c>
      <c r="G164" s="323" t="s">
        <v>1404</v>
      </c>
      <c r="H164" s="323" t="s">
        <v>1404</v>
      </c>
      <c r="I164" s="323" t="s">
        <v>1404</v>
      </c>
      <c r="J164" s="323" t="s">
        <v>1404</v>
      </c>
    </row>
    <row r="165" spans="2:10" s="99" customFormat="1" ht="13.8" x14ac:dyDescent="0.45">
      <c r="B165" s="100" t="s">
        <v>1211</v>
      </c>
      <c r="C165" s="111" t="s">
        <v>1404</v>
      </c>
      <c r="D165" s="111" t="s">
        <v>1404</v>
      </c>
      <c r="E165" s="99" t="s">
        <v>1404</v>
      </c>
      <c r="F165" s="323" t="s">
        <v>1404</v>
      </c>
      <c r="G165" s="323" t="s">
        <v>1404</v>
      </c>
      <c r="H165" s="323" t="s">
        <v>1404</v>
      </c>
      <c r="I165" s="323" t="s">
        <v>1404</v>
      </c>
      <c r="J165" s="323" t="s">
        <v>1404</v>
      </c>
    </row>
    <row r="166" spans="2:10" s="99" customFormat="1" ht="13.8" x14ac:dyDescent="0.45">
      <c r="B166" s="100" t="s">
        <v>1154</v>
      </c>
      <c r="C166" s="111" t="s">
        <v>1404</v>
      </c>
      <c r="D166" s="111" t="s">
        <v>1404</v>
      </c>
      <c r="E166" s="99" t="s">
        <v>1404</v>
      </c>
      <c r="F166" s="323" t="s">
        <v>1404</v>
      </c>
      <c r="G166" s="323" t="s">
        <v>1404</v>
      </c>
      <c r="H166" s="323" t="s">
        <v>1404</v>
      </c>
      <c r="I166" s="323" t="s">
        <v>1404</v>
      </c>
      <c r="J166" s="323" t="s">
        <v>1404</v>
      </c>
    </row>
    <row r="167" spans="2:10" s="99" customFormat="1" ht="13.8" x14ac:dyDescent="0.45">
      <c r="B167" s="100" t="s">
        <v>863</v>
      </c>
      <c r="C167" s="111" t="s">
        <v>1404</v>
      </c>
      <c r="D167" s="111" t="s">
        <v>1404</v>
      </c>
      <c r="E167" s="99" t="s">
        <v>1404</v>
      </c>
      <c r="F167" s="323" t="s">
        <v>1404</v>
      </c>
      <c r="G167" s="323" t="s">
        <v>1404</v>
      </c>
      <c r="H167" s="323" t="s">
        <v>1404</v>
      </c>
      <c r="I167" s="323" t="s">
        <v>1404</v>
      </c>
      <c r="J167" s="323" t="s">
        <v>1404</v>
      </c>
    </row>
    <row r="168" spans="2:10" s="99" customFormat="1" ht="13.8" x14ac:dyDescent="0.45">
      <c r="B168" s="100" t="s">
        <v>1192</v>
      </c>
      <c r="C168" s="111" t="s">
        <v>1404</v>
      </c>
      <c r="D168" s="111" t="s">
        <v>1404</v>
      </c>
      <c r="E168" s="99" t="s">
        <v>1404</v>
      </c>
      <c r="F168" s="323" t="s">
        <v>1404</v>
      </c>
      <c r="G168" s="323" t="s">
        <v>1404</v>
      </c>
      <c r="H168" s="323" t="s">
        <v>1404</v>
      </c>
      <c r="I168" s="323" t="s">
        <v>1404</v>
      </c>
      <c r="J168" s="323" t="s">
        <v>1404</v>
      </c>
    </row>
    <row r="169" spans="2:10" s="99" customFormat="1" ht="13.8" x14ac:dyDescent="0.45">
      <c r="B169" s="100" t="s">
        <v>592</v>
      </c>
      <c r="C169" s="111" t="s">
        <v>1404</v>
      </c>
      <c r="D169" s="111" t="s">
        <v>1404</v>
      </c>
      <c r="E169" s="99" t="s">
        <v>1404</v>
      </c>
      <c r="F169" s="323" t="s">
        <v>1404</v>
      </c>
      <c r="G169" s="323" t="s">
        <v>1404</v>
      </c>
      <c r="H169" s="323" t="s">
        <v>1404</v>
      </c>
      <c r="I169" s="323" t="s">
        <v>1404</v>
      </c>
      <c r="J169" s="323" t="s">
        <v>1404</v>
      </c>
    </row>
    <row r="170" spans="2:10" s="99" customFormat="1" ht="13.8" x14ac:dyDescent="0.45">
      <c r="B170" s="100" t="s">
        <v>925</v>
      </c>
      <c r="C170" s="111" t="s">
        <v>1404</v>
      </c>
      <c r="D170" s="111" t="s">
        <v>1404</v>
      </c>
      <c r="E170" s="99" t="s">
        <v>1404</v>
      </c>
      <c r="F170" s="323" t="s">
        <v>1404</v>
      </c>
      <c r="G170" s="323" t="s">
        <v>1404</v>
      </c>
      <c r="H170" s="323" t="s">
        <v>1404</v>
      </c>
      <c r="I170" s="323" t="s">
        <v>1404</v>
      </c>
      <c r="J170" s="323" t="s">
        <v>1404</v>
      </c>
    </row>
    <row r="171" spans="2:10" s="99" customFormat="1" ht="13.8" x14ac:dyDescent="0.45">
      <c r="B171" s="100" t="s">
        <v>832</v>
      </c>
      <c r="C171" s="111" t="s">
        <v>1404</v>
      </c>
      <c r="D171" s="111" t="s">
        <v>1404</v>
      </c>
      <c r="E171" s="99" t="s">
        <v>1404</v>
      </c>
      <c r="F171" s="323" t="s">
        <v>1404</v>
      </c>
      <c r="G171" s="323" t="s">
        <v>1404</v>
      </c>
      <c r="H171" s="323" t="s">
        <v>1404</v>
      </c>
      <c r="I171" s="323" t="s">
        <v>1404</v>
      </c>
      <c r="J171" s="323" t="s">
        <v>1404</v>
      </c>
    </row>
    <row r="172" spans="2:10" s="99" customFormat="1" ht="13.8" x14ac:dyDescent="0.45">
      <c r="B172" s="100" t="s">
        <v>833</v>
      </c>
      <c r="C172" s="111" t="s">
        <v>1404</v>
      </c>
      <c r="D172" s="111" t="s">
        <v>1404</v>
      </c>
      <c r="E172" s="99" t="s">
        <v>1404</v>
      </c>
      <c r="F172" s="323" t="s">
        <v>1404</v>
      </c>
      <c r="G172" s="323" t="s">
        <v>1404</v>
      </c>
      <c r="H172" s="323" t="s">
        <v>1404</v>
      </c>
      <c r="I172" s="323" t="s">
        <v>1404</v>
      </c>
      <c r="J172" s="323" t="s">
        <v>1404</v>
      </c>
    </row>
    <row r="173" spans="2:10" s="99" customFormat="1" ht="13.8" x14ac:dyDescent="0.45">
      <c r="B173" s="100" t="s">
        <v>834</v>
      </c>
      <c r="C173" s="111" t="s">
        <v>1404</v>
      </c>
      <c r="D173" s="111" t="s">
        <v>1404</v>
      </c>
      <c r="E173" s="99" t="s">
        <v>1404</v>
      </c>
      <c r="F173" s="323" t="s">
        <v>1404</v>
      </c>
      <c r="G173" s="323" t="s">
        <v>1404</v>
      </c>
      <c r="H173" s="323" t="s">
        <v>1404</v>
      </c>
      <c r="I173" s="323" t="s">
        <v>1404</v>
      </c>
      <c r="J173" s="323" t="s">
        <v>1404</v>
      </c>
    </row>
    <row r="174" spans="2:10" s="99" customFormat="1" ht="13.8" x14ac:dyDescent="0.45">
      <c r="B174" s="100" t="s">
        <v>610</v>
      </c>
      <c r="C174" s="111" t="s">
        <v>1404</v>
      </c>
      <c r="D174" s="111" t="s">
        <v>1404</v>
      </c>
      <c r="E174" s="99" t="s">
        <v>1404</v>
      </c>
      <c r="F174" s="323" t="s">
        <v>1404</v>
      </c>
      <c r="G174" s="323" t="s">
        <v>1404</v>
      </c>
      <c r="H174" s="323" t="s">
        <v>1404</v>
      </c>
      <c r="I174" s="323" t="s">
        <v>1404</v>
      </c>
      <c r="J174" s="323" t="s">
        <v>1404</v>
      </c>
    </row>
    <row r="175" spans="2:10" s="99" customFormat="1" ht="13.8" x14ac:dyDescent="0.45">
      <c r="B175" s="100" t="s">
        <v>611</v>
      </c>
      <c r="C175" s="111" t="s">
        <v>1404</v>
      </c>
      <c r="D175" s="111" t="s">
        <v>1404</v>
      </c>
      <c r="E175" s="99" t="s">
        <v>1404</v>
      </c>
      <c r="F175" s="323" t="s">
        <v>1404</v>
      </c>
      <c r="G175" s="323" t="s">
        <v>1404</v>
      </c>
      <c r="H175" s="323" t="s">
        <v>1404</v>
      </c>
      <c r="I175" s="323" t="s">
        <v>1404</v>
      </c>
      <c r="J175" s="323" t="s">
        <v>1404</v>
      </c>
    </row>
    <row r="176" spans="2:10" s="99" customFormat="1" ht="13.8" x14ac:dyDescent="0.45">
      <c r="B176" s="100" t="s">
        <v>617</v>
      </c>
      <c r="C176" s="111" t="s">
        <v>1404</v>
      </c>
      <c r="D176" s="111" t="s">
        <v>1404</v>
      </c>
      <c r="E176" s="99" t="s">
        <v>1404</v>
      </c>
      <c r="F176" s="323" t="s">
        <v>1404</v>
      </c>
      <c r="G176" s="323" t="s">
        <v>1404</v>
      </c>
      <c r="H176" s="323" t="s">
        <v>1404</v>
      </c>
      <c r="I176" s="323" t="s">
        <v>1404</v>
      </c>
      <c r="J176" s="323" t="s">
        <v>1404</v>
      </c>
    </row>
    <row r="177" spans="2:10" s="99" customFormat="1" ht="13.8" x14ac:dyDescent="0.45">
      <c r="B177" s="100" t="s">
        <v>1175</v>
      </c>
      <c r="C177" s="111" t="s">
        <v>1404</v>
      </c>
      <c r="D177" s="111" t="s">
        <v>1404</v>
      </c>
      <c r="E177" s="99" t="s">
        <v>1404</v>
      </c>
      <c r="F177" s="323" t="s">
        <v>1404</v>
      </c>
      <c r="G177" s="323" t="s">
        <v>1404</v>
      </c>
      <c r="H177" s="323" t="s">
        <v>1404</v>
      </c>
      <c r="I177" s="323" t="s">
        <v>1404</v>
      </c>
      <c r="J177" s="323" t="s">
        <v>1404</v>
      </c>
    </row>
    <row r="178" spans="2:10" s="99" customFormat="1" ht="13.8" x14ac:dyDescent="0.45">
      <c r="B178" s="100" t="s">
        <v>1208</v>
      </c>
      <c r="C178" s="111" t="s">
        <v>1404</v>
      </c>
      <c r="D178" s="111" t="s">
        <v>1404</v>
      </c>
      <c r="E178" s="99" t="s">
        <v>1404</v>
      </c>
      <c r="F178" s="323" t="s">
        <v>1404</v>
      </c>
      <c r="G178" s="323" t="s">
        <v>1404</v>
      </c>
      <c r="H178" s="323" t="s">
        <v>1404</v>
      </c>
      <c r="I178" s="323" t="s">
        <v>1404</v>
      </c>
      <c r="J178" s="323" t="s">
        <v>1404</v>
      </c>
    </row>
    <row r="179" spans="2:10" s="99" customFormat="1" ht="13.8" x14ac:dyDescent="0.45">
      <c r="B179" s="100" t="s">
        <v>620</v>
      </c>
      <c r="C179" s="111" t="s">
        <v>1404</v>
      </c>
      <c r="D179" s="111" t="s">
        <v>1404</v>
      </c>
      <c r="E179" s="99" t="s">
        <v>1404</v>
      </c>
      <c r="F179" s="323" t="s">
        <v>1404</v>
      </c>
      <c r="G179" s="323" t="s">
        <v>1404</v>
      </c>
      <c r="H179" s="323" t="s">
        <v>1404</v>
      </c>
      <c r="I179" s="323" t="s">
        <v>1404</v>
      </c>
      <c r="J179" s="323" t="s">
        <v>1404</v>
      </c>
    </row>
    <row r="180" spans="2:10" s="99" customFormat="1" ht="13.8" x14ac:dyDescent="0.45">
      <c r="B180" s="100" t="s">
        <v>1120</v>
      </c>
      <c r="C180" s="111" t="s">
        <v>1404</v>
      </c>
      <c r="D180" s="111" t="s">
        <v>1404</v>
      </c>
      <c r="E180" s="99" t="s">
        <v>1404</v>
      </c>
      <c r="F180" s="323" t="s">
        <v>1404</v>
      </c>
      <c r="G180" s="323" t="s">
        <v>1404</v>
      </c>
      <c r="H180" s="323" t="s">
        <v>1404</v>
      </c>
      <c r="I180" s="323" t="s">
        <v>1404</v>
      </c>
      <c r="J180" s="323" t="s">
        <v>1404</v>
      </c>
    </row>
    <row r="181" spans="2:10" s="99" customFormat="1" ht="13.8" x14ac:dyDescent="0.45">
      <c r="B181" s="100" t="s">
        <v>1121</v>
      </c>
      <c r="C181" s="111" t="s">
        <v>1404</v>
      </c>
      <c r="D181" s="111" t="s">
        <v>1404</v>
      </c>
      <c r="E181" s="99" t="s">
        <v>1404</v>
      </c>
      <c r="F181" s="323" t="s">
        <v>1404</v>
      </c>
      <c r="G181" s="323" t="s">
        <v>1404</v>
      </c>
      <c r="H181" s="323" t="s">
        <v>1404</v>
      </c>
      <c r="I181" s="323" t="s">
        <v>1404</v>
      </c>
      <c r="J181" s="323" t="s">
        <v>1404</v>
      </c>
    </row>
    <row r="182" spans="2:10" s="99" customFormat="1" ht="13.8" x14ac:dyDescent="0.45">
      <c r="B182" s="100" t="s">
        <v>1216</v>
      </c>
      <c r="C182" s="111" t="s">
        <v>1404</v>
      </c>
      <c r="D182" s="111" t="s">
        <v>1404</v>
      </c>
      <c r="E182" s="99" t="s">
        <v>1404</v>
      </c>
      <c r="F182" s="323" t="s">
        <v>1404</v>
      </c>
      <c r="G182" s="323" t="s">
        <v>1404</v>
      </c>
      <c r="H182" s="323" t="s">
        <v>1404</v>
      </c>
      <c r="I182" s="323" t="s">
        <v>1404</v>
      </c>
      <c r="J182" s="323" t="s">
        <v>1404</v>
      </c>
    </row>
    <row r="183" spans="2:10" s="99" customFormat="1" ht="13.8" x14ac:dyDescent="0.45">
      <c r="B183" s="100" t="s">
        <v>1206</v>
      </c>
      <c r="C183" s="111" t="s">
        <v>1404</v>
      </c>
      <c r="D183" s="111" t="s">
        <v>1404</v>
      </c>
      <c r="E183" s="99" t="s">
        <v>1404</v>
      </c>
      <c r="F183" s="323" t="s">
        <v>1404</v>
      </c>
      <c r="G183" s="323" t="s">
        <v>1404</v>
      </c>
      <c r="H183" s="323" t="s">
        <v>1404</v>
      </c>
      <c r="I183" s="323" t="s">
        <v>1404</v>
      </c>
      <c r="J183" s="323" t="s">
        <v>1404</v>
      </c>
    </row>
    <row r="184" spans="2:10" s="99" customFormat="1" ht="13.8" x14ac:dyDescent="0.45">
      <c r="B184" s="100" t="s">
        <v>1204</v>
      </c>
      <c r="C184" s="111" t="s">
        <v>1404</v>
      </c>
      <c r="D184" s="111" t="s">
        <v>1404</v>
      </c>
      <c r="E184" s="99" t="s">
        <v>1404</v>
      </c>
      <c r="F184" s="323" t="s">
        <v>1404</v>
      </c>
      <c r="G184" s="323" t="s">
        <v>1404</v>
      </c>
      <c r="H184" s="323" t="s">
        <v>1404</v>
      </c>
      <c r="I184" s="323" t="s">
        <v>1404</v>
      </c>
      <c r="J184" s="323" t="s">
        <v>1404</v>
      </c>
    </row>
    <row r="185" spans="2:10" s="99" customFormat="1" ht="13.8" x14ac:dyDescent="0.45">
      <c r="B185" s="100" t="s">
        <v>1122</v>
      </c>
      <c r="C185" s="111" t="s">
        <v>1404</v>
      </c>
      <c r="D185" s="111" t="s">
        <v>1404</v>
      </c>
      <c r="E185" s="99" t="s">
        <v>1404</v>
      </c>
      <c r="F185" s="323" t="s">
        <v>1404</v>
      </c>
      <c r="G185" s="323" t="s">
        <v>1404</v>
      </c>
      <c r="H185" s="323" t="s">
        <v>1404</v>
      </c>
      <c r="I185" s="323" t="s">
        <v>1404</v>
      </c>
      <c r="J185" s="323" t="s">
        <v>1404</v>
      </c>
    </row>
    <row r="186" spans="2:10" s="99" customFormat="1" ht="13.8" x14ac:dyDescent="0.45">
      <c r="B186" s="100" t="s">
        <v>1209</v>
      </c>
      <c r="C186" s="111" t="s">
        <v>1404</v>
      </c>
      <c r="D186" s="111" t="s">
        <v>1404</v>
      </c>
      <c r="E186" s="99" t="s">
        <v>1404</v>
      </c>
      <c r="F186" s="323" t="s">
        <v>1404</v>
      </c>
      <c r="G186" s="323" t="s">
        <v>1404</v>
      </c>
      <c r="H186" s="323" t="s">
        <v>1404</v>
      </c>
      <c r="I186" s="323" t="s">
        <v>1404</v>
      </c>
      <c r="J186" s="323" t="s">
        <v>1404</v>
      </c>
    </row>
    <row r="187" spans="2:10" s="99" customFormat="1" ht="13.8" x14ac:dyDescent="0.45">
      <c r="B187" s="100" t="s">
        <v>1213</v>
      </c>
      <c r="C187" s="111" t="s">
        <v>1404</v>
      </c>
      <c r="D187" s="111" t="s">
        <v>1404</v>
      </c>
      <c r="E187" s="99" t="s">
        <v>1404</v>
      </c>
      <c r="F187" s="323" t="s">
        <v>1404</v>
      </c>
      <c r="G187" s="323" t="s">
        <v>1404</v>
      </c>
      <c r="H187" s="323" t="s">
        <v>1404</v>
      </c>
      <c r="I187" s="323" t="s">
        <v>1404</v>
      </c>
      <c r="J187" s="323" t="s">
        <v>1404</v>
      </c>
    </row>
    <row r="188" spans="2:10" s="99" customFormat="1" ht="13.8" x14ac:dyDescent="0.45">
      <c r="B188" s="100" t="s">
        <v>1205</v>
      </c>
      <c r="C188" s="111" t="s">
        <v>1404</v>
      </c>
      <c r="D188" s="111" t="s">
        <v>1404</v>
      </c>
      <c r="E188" s="99" t="s">
        <v>1404</v>
      </c>
      <c r="F188" s="323" t="s">
        <v>1404</v>
      </c>
      <c r="G188" s="323" t="s">
        <v>1404</v>
      </c>
      <c r="H188" s="323" t="s">
        <v>1404</v>
      </c>
      <c r="I188" s="323" t="s">
        <v>1404</v>
      </c>
      <c r="J188" s="323" t="s">
        <v>1404</v>
      </c>
    </row>
    <row r="189" spans="2:10" s="99" customFormat="1" ht="13.8" x14ac:dyDescent="0.45">
      <c r="B189" s="100" t="s">
        <v>1123</v>
      </c>
      <c r="C189" s="111" t="s">
        <v>1404</v>
      </c>
      <c r="D189" s="111" t="s">
        <v>1404</v>
      </c>
      <c r="E189" s="99" t="s">
        <v>1404</v>
      </c>
      <c r="F189" s="323" t="s">
        <v>1404</v>
      </c>
      <c r="G189" s="323" t="s">
        <v>1404</v>
      </c>
      <c r="H189" s="323" t="s">
        <v>1404</v>
      </c>
      <c r="I189" s="323" t="s">
        <v>1404</v>
      </c>
      <c r="J189" s="323" t="s">
        <v>1404</v>
      </c>
    </row>
    <row r="190" spans="2:10" s="99" customFormat="1" ht="13.8" x14ac:dyDescent="0.45">
      <c r="B190" s="100" t="s">
        <v>1124</v>
      </c>
      <c r="C190" s="111" t="s">
        <v>1404</v>
      </c>
      <c r="D190" s="111" t="s">
        <v>1404</v>
      </c>
      <c r="E190" s="99" t="s">
        <v>1404</v>
      </c>
      <c r="F190" s="323" t="s">
        <v>1404</v>
      </c>
      <c r="G190" s="323" t="s">
        <v>1404</v>
      </c>
      <c r="H190" s="323" t="s">
        <v>1404</v>
      </c>
      <c r="I190" s="323" t="s">
        <v>1404</v>
      </c>
      <c r="J190" s="323" t="s">
        <v>1404</v>
      </c>
    </row>
    <row r="191" spans="2:10" s="99" customFormat="1" ht="13.8" x14ac:dyDescent="0.45">
      <c r="B191" s="100" t="s">
        <v>604</v>
      </c>
      <c r="C191" s="111" t="s">
        <v>1404</v>
      </c>
      <c r="D191" s="111" t="s">
        <v>1404</v>
      </c>
      <c r="E191" s="99" t="s">
        <v>1404</v>
      </c>
      <c r="F191" s="323" t="s">
        <v>1404</v>
      </c>
      <c r="G191" s="323" t="s">
        <v>1404</v>
      </c>
      <c r="H191" s="323" t="s">
        <v>1404</v>
      </c>
      <c r="I191" s="323" t="s">
        <v>1404</v>
      </c>
      <c r="J191" s="323" t="s">
        <v>1404</v>
      </c>
    </row>
    <row r="192" spans="2:10" s="99" customFormat="1" ht="13.8" x14ac:dyDescent="0.45">
      <c r="B192" s="100" t="s">
        <v>926</v>
      </c>
      <c r="C192" s="111" t="s">
        <v>1404</v>
      </c>
      <c r="D192" s="111" t="s">
        <v>1404</v>
      </c>
      <c r="E192" s="99" t="s">
        <v>1404</v>
      </c>
      <c r="F192" s="323" t="s">
        <v>1404</v>
      </c>
      <c r="G192" s="323" t="s">
        <v>1404</v>
      </c>
      <c r="H192" s="323" t="s">
        <v>1404</v>
      </c>
      <c r="I192" s="323" t="s">
        <v>1404</v>
      </c>
      <c r="J192" s="323" t="s">
        <v>1404</v>
      </c>
    </row>
    <row r="193" spans="2:10" s="99" customFormat="1" ht="13.8" x14ac:dyDescent="0.45">
      <c r="B193" s="100" t="s">
        <v>968</v>
      </c>
      <c r="C193" s="111" t="s">
        <v>1404</v>
      </c>
      <c r="D193" s="111" t="s">
        <v>1404</v>
      </c>
      <c r="E193" s="99" t="s">
        <v>1404</v>
      </c>
      <c r="F193" s="323" t="s">
        <v>1404</v>
      </c>
      <c r="G193" s="323" t="s">
        <v>1404</v>
      </c>
      <c r="H193" s="323" t="s">
        <v>1404</v>
      </c>
      <c r="I193" s="323" t="s">
        <v>1404</v>
      </c>
      <c r="J193" s="323" t="s">
        <v>1404</v>
      </c>
    </row>
    <row r="194" spans="2:10" s="99" customFormat="1" ht="13.8" x14ac:dyDescent="0.45">
      <c r="B194" s="100" t="s">
        <v>969</v>
      </c>
      <c r="C194" s="111" t="s">
        <v>1404</v>
      </c>
      <c r="D194" s="111" t="s">
        <v>1404</v>
      </c>
      <c r="E194" s="99" t="s">
        <v>1404</v>
      </c>
      <c r="F194" s="323" t="s">
        <v>1404</v>
      </c>
      <c r="G194" s="323" t="s">
        <v>1404</v>
      </c>
      <c r="H194" s="323" t="s">
        <v>1404</v>
      </c>
      <c r="I194" s="323" t="s">
        <v>1404</v>
      </c>
      <c r="J194" s="323" t="s">
        <v>1404</v>
      </c>
    </row>
    <row r="195" spans="2:10" s="99" customFormat="1" ht="13.8" x14ac:dyDescent="0.45">
      <c r="B195" s="100" t="s">
        <v>927</v>
      </c>
      <c r="C195" s="111" t="s">
        <v>1404</v>
      </c>
      <c r="D195" s="111" t="s">
        <v>1404</v>
      </c>
      <c r="E195" s="99" t="s">
        <v>1404</v>
      </c>
      <c r="F195" s="323" t="s">
        <v>1404</v>
      </c>
      <c r="G195" s="323" t="s">
        <v>1404</v>
      </c>
      <c r="H195" s="323" t="s">
        <v>1404</v>
      </c>
      <c r="I195" s="323" t="s">
        <v>1404</v>
      </c>
      <c r="J195" s="323" t="s">
        <v>1404</v>
      </c>
    </row>
    <row r="196" spans="2:10" s="99" customFormat="1" ht="13.8" x14ac:dyDescent="0.45">
      <c r="B196" s="100" t="s">
        <v>928</v>
      </c>
      <c r="C196" s="111" t="s">
        <v>1404</v>
      </c>
      <c r="D196" s="111" t="s">
        <v>1404</v>
      </c>
      <c r="E196" s="99" t="s">
        <v>1404</v>
      </c>
      <c r="F196" s="323" t="s">
        <v>1404</v>
      </c>
      <c r="G196" s="323" t="s">
        <v>1404</v>
      </c>
      <c r="H196" s="323" t="s">
        <v>1404</v>
      </c>
      <c r="I196" s="323" t="s">
        <v>1404</v>
      </c>
      <c r="J196" s="323" t="s">
        <v>1404</v>
      </c>
    </row>
    <row r="197" spans="2:10" s="99" customFormat="1" ht="13.8" x14ac:dyDescent="0.45">
      <c r="B197" s="100" t="s">
        <v>644</v>
      </c>
      <c r="C197" s="111" t="s">
        <v>1404</v>
      </c>
      <c r="D197" s="111" t="s">
        <v>1404</v>
      </c>
      <c r="E197" s="99" t="s">
        <v>1404</v>
      </c>
      <c r="F197" s="323" t="s">
        <v>1404</v>
      </c>
      <c r="G197" s="323" t="s">
        <v>1404</v>
      </c>
      <c r="H197" s="323" t="s">
        <v>1404</v>
      </c>
      <c r="I197" s="323" t="s">
        <v>1404</v>
      </c>
      <c r="J197" s="323" t="s">
        <v>1404</v>
      </c>
    </row>
    <row r="198" spans="2:10" s="99" customFormat="1" ht="13.8" x14ac:dyDescent="0.45">
      <c r="B198" s="100" t="s">
        <v>645</v>
      </c>
      <c r="C198" s="111" t="s">
        <v>1404</v>
      </c>
      <c r="D198" s="111" t="s">
        <v>1404</v>
      </c>
      <c r="E198" s="99" t="s">
        <v>1404</v>
      </c>
      <c r="F198" s="323" t="s">
        <v>1404</v>
      </c>
      <c r="G198" s="323" t="s">
        <v>1404</v>
      </c>
      <c r="H198" s="323" t="s">
        <v>1404</v>
      </c>
      <c r="I198" s="323" t="s">
        <v>1404</v>
      </c>
      <c r="J198" s="323" t="s">
        <v>1404</v>
      </c>
    </row>
    <row r="199" spans="2:10" s="99" customFormat="1" ht="13.8" x14ac:dyDescent="0.45">
      <c r="B199" s="100" t="s">
        <v>970</v>
      </c>
      <c r="C199" s="111" t="s">
        <v>1404</v>
      </c>
      <c r="D199" s="111" t="s">
        <v>1404</v>
      </c>
      <c r="E199" s="99" t="s">
        <v>1404</v>
      </c>
      <c r="F199" s="323" t="s">
        <v>1404</v>
      </c>
      <c r="G199" s="323" t="s">
        <v>1404</v>
      </c>
      <c r="H199" s="323" t="s">
        <v>1404</v>
      </c>
      <c r="I199" s="323" t="s">
        <v>1404</v>
      </c>
      <c r="J199" s="323" t="s">
        <v>1404</v>
      </c>
    </row>
    <row r="200" spans="2:10" s="99" customFormat="1" ht="13.8" x14ac:dyDescent="0.45">
      <c r="B200" s="100" t="s">
        <v>673</v>
      </c>
      <c r="C200" s="111" t="s">
        <v>1404</v>
      </c>
      <c r="D200" s="111" t="s">
        <v>1404</v>
      </c>
      <c r="E200" s="99" t="s">
        <v>1404</v>
      </c>
      <c r="F200" s="323" t="s">
        <v>1404</v>
      </c>
      <c r="G200" s="323" t="s">
        <v>1404</v>
      </c>
      <c r="H200" s="323" t="s">
        <v>1404</v>
      </c>
      <c r="I200" s="323" t="s">
        <v>1404</v>
      </c>
      <c r="J200" s="323" t="s">
        <v>1404</v>
      </c>
    </row>
    <row r="201" spans="2:10" s="99" customFormat="1" ht="13.8" x14ac:dyDescent="0.45">
      <c r="B201" s="100" t="s">
        <v>929</v>
      </c>
      <c r="C201" s="111" t="s">
        <v>1404</v>
      </c>
      <c r="D201" s="111" t="s">
        <v>1404</v>
      </c>
      <c r="E201" s="99" t="s">
        <v>1404</v>
      </c>
      <c r="F201" s="323" t="s">
        <v>1404</v>
      </c>
      <c r="G201" s="323" t="s">
        <v>1404</v>
      </c>
      <c r="H201" s="323" t="s">
        <v>1404</v>
      </c>
      <c r="I201" s="323" t="s">
        <v>1404</v>
      </c>
      <c r="J201" s="323" t="s">
        <v>1404</v>
      </c>
    </row>
    <row r="202" spans="2:10" s="99" customFormat="1" ht="13.8" x14ac:dyDescent="0.45">
      <c r="B202" s="100" t="s">
        <v>702</v>
      </c>
      <c r="C202" s="111" t="s">
        <v>1404</v>
      </c>
      <c r="D202" s="111" t="s">
        <v>1404</v>
      </c>
      <c r="E202" s="99" t="s">
        <v>1404</v>
      </c>
      <c r="F202" s="323" t="s">
        <v>1404</v>
      </c>
      <c r="G202" s="323" t="s">
        <v>1404</v>
      </c>
      <c r="H202" s="323" t="s">
        <v>1404</v>
      </c>
      <c r="I202" s="323" t="s">
        <v>1404</v>
      </c>
      <c r="J202" s="323" t="s">
        <v>1404</v>
      </c>
    </row>
    <row r="203" spans="2:10" s="99" customFormat="1" ht="13.8" x14ac:dyDescent="0.45">
      <c r="B203" s="100" t="s">
        <v>703</v>
      </c>
      <c r="C203" s="111" t="s">
        <v>1404</v>
      </c>
      <c r="D203" s="111" t="s">
        <v>1404</v>
      </c>
      <c r="E203" s="99" t="s">
        <v>1404</v>
      </c>
      <c r="F203" s="323" t="s">
        <v>1404</v>
      </c>
      <c r="G203" s="323" t="s">
        <v>1404</v>
      </c>
      <c r="H203" s="323" t="s">
        <v>1404</v>
      </c>
      <c r="I203" s="323" t="s">
        <v>1404</v>
      </c>
      <c r="J203" s="323" t="s">
        <v>1404</v>
      </c>
    </row>
    <row r="204" spans="2:10" s="99" customFormat="1" ht="13.8" x14ac:dyDescent="0.45">
      <c r="B204" s="100" t="s">
        <v>1003</v>
      </c>
      <c r="C204" s="111" t="s">
        <v>1404</v>
      </c>
      <c r="D204" s="111" t="s">
        <v>1404</v>
      </c>
      <c r="E204" s="99" t="s">
        <v>1404</v>
      </c>
      <c r="F204" s="323" t="s">
        <v>1404</v>
      </c>
      <c r="G204" s="323" t="s">
        <v>1404</v>
      </c>
      <c r="H204" s="323" t="s">
        <v>1404</v>
      </c>
      <c r="I204" s="323" t="s">
        <v>1404</v>
      </c>
      <c r="J204" s="323" t="s">
        <v>1404</v>
      </c>
    </row>
    <row r="205" spans="2:10" s="99" customFormat="1" ht="13.8" x14ac:dyDescent="0.45">
      <c r="B205" s="100" t="s">
        <v>795</v>
      </c>
      <c r="C205" s="111" t="s">
        <v>1404</v>
      </c>
      <c r="D205" s="111" t="s">
        <v>1404</v>
      </c>
      <c r="E205" s="99" t="s">
        <v>1404</v>
      </c>
      <c r="F205" s="323" t="s">
        <v>1404</v>
      </c>
      <c r="G205" s="323" t="s">
        <v>1404</v>
      </c>
      <c r="H205" s="323" t="s">
        <v>1404</v>
      </c>
      <c r="I205" s="323" t="s">
        <v>1404</v>
      </c>
      <c r="J205" s="323" t="s">
        <v>1404</v>
      </c>
    </row>
    <row r="206" spans="2:10" s="99" customFormat="1" ht="13.8" x14ac:dyDescent="0.45">
      <c r="B206" s="100" t="s">
        <v>1042</v>
      </c>
      <c r="C206" s="111" t="s">
        <v>1404</v>
      </c>
      <c r="D206" s="111" t="s">
        <v>1404</v>
      </c>
      <c r="E206" s="99" t="s">
        <v>1404</v>
      </c>
      <c r="F206" s="323" t="s">
        <v>1404</v>
      </c>
      <c r="G206" s="323" t="s">
        <v>1404</v>
      </c>
      <c r="H206" s="323" t="s">
        <v>1404</v>
      </c>
      <c r="I206" s="323" t="s">
        <v>1404</v>
      </c>
      <c r="J206" s="323" t="s">
        <v>1404</v>
      </c>
    </row>
    <row r="207" spans="2:10" s="99" customFormat="1" ht="13.8" x14ac:dyDescent="0.45">
      <c r="B207" s="100" t="s">
        <v>704</v>
      </c>
      <c r="C207" s="111" t="s">
        <v>1404</v>
      </c>
      <c r="D207" s="111" t="s">
        <v>1404</v>
      </c>
      <c r="E207" s="99" t="s">
        <v>1404</v>
      </c>
      <c r="F207" s="323" t="s">
        <v>1404</v>
      </c>
      <c r="G207" s="323" t="s">
        <v>1404</v>
      </c>
      <c r="H207" s="323" t="s">
        <v>1404</v>
      </c>
      <c r="I207" s="323" t="s">
        <v>1404</v>
      </c>
      <c r="J207" s="323" t="s">
        <v>1404</v>
      </c>
    </row>
    <row r="208" spans="2:10" s="99" customFormat="1" ht="13.8" x14ac:dyDescent="0.45">
      <c r="B208" s="100" t="s">
        <v>623</v>
      </c>
      <c r="C208" s="111" t="s">
        <v>1404</v>
      </c>
      <c r="D208" s="111" t="s">
        <v>1404</v>
      </c>
      <c r="E208" s="99" t="s">
        <v>1404</v>
      </c>
      <c r="F208" s="323" t="s">
        <v>1404</v>
      </c>
      <c r="G208" s="323" t="s">
        <v>1404</v>
      </c>
      <c r="H208" s="323" t="s">
        <v>1404</v>
      </c>
      <c r="I208" s="323" t="s">
        <v>1404</v>
      </c>
      <c r="J208" s="323" t="s">
        <v>1404</v>
      </c>
    </row>
    <row r="209" spans="2:10" s="99" customFormat="1" ht="13.8" x14ac:dyDescent="0.45">
      <c r="B209" s="100" t="s">
        <v>674</v>
      </c>
      <c r="C209" s="111" t="s">
        <v>1404</v>
      </c>
      <c r="D209" s="111" t="s">
        <v>1404</v>
      </c>
      <c r="E209" s="99" t="s">
        <v>1404</v>
      </c>
      <c r="F209" s="323" t="s">
        <v>1404</v>
      </c>
      <c r="G209" s="323" t="s">
        <v>1404</v>
      </c>
      <c r="H209" s="323" t="s">
        <v>1404</v>
      </c>
      <c r="I209" s="323" t="s">
        <v>1404</v>
      </c>
      <c r="J209" s="323" t="s">
        <v>1404</v>
      </c>
    </row>
    <row r="210" spans="2:10" s="99" customFormat="1" ht="13.8" x14ac:dyDescent="0.45">
      <c r="B210" s="100" t="s">
        <v>1062</v>
      </c>
      <c r="C210" s="111" t="s">
        <v>1404</v>
      </c>
      <c r="D210" s="111" t="s">
        <v>1404</v>
      </c>
      <c r="E210" s="99" t="s">
        <v>1404</v>
      </c>
      <c r="F210" s="323" t="s">
        <v>1404</v>
      </c>
      <c r="G210" s="323" t="s">
        <v>1404</v>
      </c>
      <c r="H210" s="323" t="s">
        <v>1404</v>
      </c>
      <c r="I210" s="323" t="s">
        <v>1404</v>
      </c>
      <c r="J210" s="323" t="s">
        <v>1404</v>
      </c>
    </row>
    <row r="211" spans="2:10" s="99" customFormat="1" ht="13.8" x14ac:dyDescent="0.45">
      <c r="B211" s="100" t="s">
        <v>956</v>
      </c>
      <c r="C211" s="111" t="s">
        <v>1404</v>
      </c>
      <c r="D211" s="111" t="s">
        <v>1404</v>
      </c>
      <c r="E211" s="99" t="s">
        <v>1404</v>
      </c>
      <c r="F211" s="323" t="s">
        <v>1404</v>
      </c>
      <c r="G211" s="323" t="s">
        <v>1404</v>
      </c>
      <c r="H211" s="323" t="s">
        <v>1404</v>
      </c>
      <c r="I211" s="323" t="s">
        <v>1404</v>
      </c>
      <c r="J211" s="323" t="s">
        <v>1404</v>
      </c>
    </row>
    <row r="212" spans="2:10" s="99" customFormat="1" ht="13.8" x14ac:dyDescent="0.45">
      <c r="B212" s="100" t="s">
        <v>997</v>
      </c>
      <c r="C212" s="111" t="s">
        <v>1404</v>
      </c>
      <c r="D212" s="111" t="s">
        <v>1404</v>
      </c>
      <c r="E212" s="99" t="s">
        <v>1404</v>
      </c>
      <c r="F212" s="323" t="s">
        <v>1404</v>
      </c>
      <c r="G212" s="323" t="s">
        <v>1404</v>
      </c>
      <c r="H212" s="323" t="s">
        <v>1404</v>
      </c>
      <c r="I212" s="323" t="s">
        <v>1404</v>
      </c>
      <c r="J212" s="323" t="s">
        <v>1404</v>
      </c>
    </row>
    <row r="213" spans="2:10" s="99" customFormat="1" ht="13.8" x14ac:dyDescent="0.45">
      <c r="B213" s="100" t="s">
        <v>913</v>
      </c>
      <c r="C213" s="111" t="s">
        <v>1404</v>
      </c>
      <c r="D213" s="111" t="s">
        <v>1404</v>
      </c>
      <c r="E213" s="99" t="s">
        <v>1404</v>
      </c>
      <c r="F213" s="323" t="s">
        <v>1404</v>
      </c>
      <c r="G213" s="323" t="s">
        <v>1404</v>
      </c>
      <c r="H213" s="323" t="s">
        <v>1404</v>
      </c>
      <c r="I213" s="323" t="s">
        <v>1404</v>
      </c>
      <c r="J213" s="323" t="s">
        <v>1404</v>
      </c>
    </row>
    <row r="214" spans="2:10" s="99" customFormat="1" ht="13.8" x14ac:dyDescent="0.45">
      <c r="B214" s="100" t="s">
        <v>675</v>
      </c>
      <c r="C214" s="111" t="s">
        <v>1404</v>
      </c>
      <c r="D214" s="111" t="s">
        <v>1404</v>
      </c>
      <c r="E214" s="99" t="s">
        <v>1404</v>
      </c>
      <c r="F214" s="323" t="s">
        <v>1404</v>
      </c>
      <c r="G214" s="323" t="s">
        <v>1404</v>
      </c>
      <c r="H214" s="323" t="s">
        <v>1404</v>
      </c>
      <c r="I214" s="323" t="s">
        <v>1404</v>
      </c>
      <c r="J214" s="323" t="s">
        <v>1404</v>
      </c>
    </row>
    <row r="215" spans="2:10" s="99" customFormat="1" ht="13.8" x14ac:dyDescent="0.45">
      <c r="B215" s="100" t="s">
        <v>930</v>
      </c>
      <c r="C215" s="111" t="s">
        <v>1404</v>
      </c>
      <c r="D215" s="111" t="s">
        <v>1404</v>
      </c>
      <c r="E215" s="99" t="s">
        <v>1404</v>
      </c>
      <c r="F215" s="323" t="s">
        <v>1404</v>
      </c>
      <c r="G215" s="323" t="s">
        <v>1404</v>
      </c>
      <c r="H215" s="323" t="s">
        <v>1404</v>
      </c>
      <c r="I215" s="323" t="s">
        <v>1404</v>
      </c>
      <c r="J215" s="323" t="s">
        <v>1404</v>
      </c>
    </row>
    <row r="216" spans="2:10" s="99" customFormat="1" ht="13.8" x14ac:dyDescent="0.45">
      <c r="B216" s="100" t="s">
        <v>624</v>
      </c>
      <c r="C216" s="111" t="s">
        <v>1404</v>
      </c>
      <c r="D216" s="111" t="s">
        <v>1404</v>
      </c>
      <c r="E216" s="99" t="s">
        <v>1404</v>
      </c>
      <c r="F216" s="323" t="s">
        <v>1404</v>
      </c>
      <c r="G216" s="323" t="s">
        <v>1404</v>
      </c>
      <c r="H216" s="323" t="s">
        <v>1404</v>
      </c>
      <c r="I216" s="323" t="s">
        <v>1404</v>
      </c>
      <c r="J216" s="323" t="s">
        <v>1404</v>
      </c>
    </row>
    <row r="217" spans="2:10" s="99" customFormat="1" ht="13.8" x14ac:dyDescent="0.45">
      <c r="B217" s="100" t="s">
        <v>1051</v>
      </c>
      <c r="C217" s="111" t="s">
        <v>1404</v>
      </c>
      <c r="D217" s="111" t="s">
        <v>1404</v>
      </c>
      <c r="E217" s="99" t="s">
        <v>1404</v>
      </c>
      <c r="F217" s="323" t="s">
        <v>1404</v>
      </c>
      <c r="G217" s="323" t="s">
        <v>1404</v>
      </c>
      <c r="H217" s="323" t="s">
        <v>1404</v>
      </c>
      <c r="I217" s="323" t="s">
        <v>1404</v>
      </c>
      <c r="J217" s="323" t="s">
        <v>1404</v>
      </c>
    </row>
    <row r="218" spans="2:10" s="99" customFormat="1" ht="13.8" x14ac:dyDescent="0.45">
      <c r="B218" s="100" t="s">
        <v>625</v>
      </c>
      <c r="C218" s="111" t="s">
        <v>1404</v>
      </c>
      <c r="D218" s="111" t="s">
        <v>1404</v>
      </c>
      <c r="E218" s="99" t="s">
        <v>1404</v>
      </c>
      <c r="F218" s="323" t="s">
        <v>1404</v>
      </c>
      <c r="G218" s="323" t="s">
        <v>1404</v>
      </c>
      <c r="H218" s="323" t="s">
        <v>1404</v>
      </c>
      <c r="I218" s="323" t="s">
        <v>1404</v>
      </c>
      <c r="J218" s="323" t="s">
        <v>1404</v>
      </c>
    </row>
    <row r="219" spans="2:10" s="99" customFormat="1" ht="13.8" x14ac:dyDescent="0.45">
      <c r="B219" s="100" t="s">
        <v>781</v>
      </c>
      <c r="C219" s="111" t="s">
        <v>1404</v>
      </c>
      <c r="D219" s="111" t="s">
        <v>1404</v>
      </c>
      <c r="E219" s="99" t="s">
        <v>1404</v>
      </c>
      <c r="F219" s="323" t="s">
        <v>1404</v>
      </c>
      <c r="G219" s="323" t="s">
        <v>1404</v>
      </c>
      <c r="H219" s="323" t="s">
        <v>1404</v>
      </c>
      <c r="I219" s="323" t="s">
        <v>1404</v>
      </c>
      <c r="J219" s="323" t="s">
        <v>1404</v>
      </c>
    </row>
    <row r="220" spans="2:10" s="99" customFormat="1" ht="13.8" x14ac:dyDescent="0.45">
      <c r="B220" s="100" t="s">
        <v>998</v>
      </c>
      <c r="C220" s="111" t="s">
        <v>1404</v>
      </c>
      <c r="D220" s="111" t="s">
        <v>1404</v>
      </c>
      <c r="E220" s="99" t="s">
        <v>1404</v>
      </c>
      <c r="F220" s="323" t="s">
        <v>1404</v>
      </c>
      <c r="G220" s="323" t="s">
        <v>1404</v>
      </c>
      <c r="H220" s="323" t="s">
        <v>1404</v>
      </c>
      <c r="I220" s="323" t="s">
        <v>1404</v>
      </c>
      <c r="J220" s="323" t="s">
        <v>1404</v>
      </c>
    </row>
    <row r="221" spans="2:10" s="99" customFormat="1" ht="13.8" x14ac:dyDescent="0.45">
      <c r="B221" s="100" t="s">
        <v>1004</v>
      </c>
      <c r="C221" s="111" t="s">
        <v>1404</v>
      </c>
      <c r="D221" s="111" t="s">
        <v>1404</v>
      </c>
      <c r="E221" s="99" t="s">
        <v>1404</v>
      </c>
      <c r="F221" s="323" t="s">
        <v>1404</v>
      </c>
      <c r="G221" s="323" t="s">
        <v>1404</v>
      </c>
      <c r="H221" s="323" t="s">
        <v>1404</v>
      </c>
      <c r="I221" s="323" t="s">
        <v>1404</v>
      </c>
      <c r="J221" s="323" t="s">
        <v>1404</v>
      </c>
    </row>
    <row r="222" spans="2:10" s="99" customFormat="1" ht="13.8" x14ac:dyDescent="0.45">
      <c r="B222" s="100" t="s">
        <v>705</v>
      </c>
      <c r="C222" s="111" t="s">
        <v>1404</v>
      </c>
      <c r="D222" s="111" t="s">
        <v>1404</v>
      </c>
      <c r="E222" s="99" t="s">
        <v>1404</v>
      </c>
      <c r="F222" s="323" t="s">
        <v>1404</v>
      </c>
      <c r="G222" s="323" t="s">
        <v>1404</v>
      </c>
      <c r="H222" s="323" t="s">
        <v>1404</v>
      </c>
      <c r="I222" s="323" t="s">
        <v>1404</v>
      </c>
      <c r="J222" s="323" t="s">
        <v>1404</v>
      </c>
    </row>
    <row r="223" spans="2:10" s="99" customFormat="1" ht="13.8" x14ac:dyDescent="0.45">
      <c r="B223" s="100" t="s">
        <v>782</v>
      </c>
      <c r="C223" s="111" t="s">
        <v>1404</v>
      </c>
      <c r="D223" s="111" t="s">
        <v>1404</v>
      </c>
      <c r="E223" s="99" t="s">
        <v>1404</v>
      </c>
      <c r="F223" s="323" t="s">
        <v>1404</v>
      </c>
      <c r="G223" s="323" t="s">
        <v>1404</v>
      </c>
      <c r="H223" s="323" t="s">
        <v>1404</v>
      </c>
      <c r="I223" s="323" t="s">
        <v>1404</v>
      </c>
      <c r="J223" s="323" t="s">
        <v>1404</v>
      </c>
    </row>
    <row r="224" spans="2:10" s="99" customFormat="1" ht="13.8" x14ac:dyDescent="0.45">
      <c r="B224" s="100" t="s">
        <v>646</v>
      </c>
      <c r="C224" s="111" t="s">
        <v>1404</v>
      </c>
      <c r="D224" s="111" t="s">
        <v>1404</v>
      </c>
      <c r="E224" s="99" t="s">
        <v>1404</v>
      </c>
      <c r="F224" s="323" t="s">
        <v>1404</v>
      </c>
      <c r="G224" s="323" t="s">
        <v>1404</v>
      </c>
      <c r="H224" s="323" t="s">
        <v>1404</v>
      </c>
      <c r="I224" s="323" t="s">
        <v>1404</v>
      </c>
      <c r="J224" s="323" t="s">
        <v>1404</v>
      </c>
    </row>
    <row r="225" spans="2:10" s="99" customFormat="1" ht="13.8" x14ac:dyDescent="0.45">
      <c r="B225" s="100" t="s">
        <v>957</v>
      </c>
      <c r="C225" s="111" t="s">
        <v>1404</v>
      </c>
      <c r="D225" s="111" t="s">
        <v>1404</v>
      </c>
      <c r="E225" s="99" t="s">
        <v>1404</v>
      </c>
      <c r="F225" s="323" t="s">
        <v>1404</v>
      </c>
      <c r="G225" s="323" t="s">
        <v>1404</v>
      </c>
      <c r="H225" s="323" t="s">
        <v>1404</v>
      </c>
      <c r="I225" s="323" t="s">
        <v>1404</v>
      </c>
      <c r="J225" s="323" t="s">
        <v>1404</v>
      </c>
    </row>
    <row r="226" spans="2:10" s="99" customFormat="1" ht="13.8" x14ac:dyDescent="0.45">
      <c r="B226" s="100" t="s">
        <v>1005</v>
      </c>
      <c r="C226" s="111" t="s">
        <v>1404</v>
      </c>
      <c r="D226" s="111" t="s">
        <v>1404</v>
      </c>
      <c r="E226" s="99" t="s">
        <v>1404</v>
      </c>
      <c r="F226" s="323" t="s">
        <v>1404</v>
      </c>
      <c r="G226" s="323" t="s">
        <v>1404</v>
      </c>
      <c r="H226" s="323" t="s">
        <v>1404</v>
      </c>
      <c r="I226" s="323" t="s">
        <v>1404</v>
      </c>
      <c r="J226" s="323" t="s">
        <v>1404</v>
      </c>
    </row>
    <row r="227" spans="2:10" s="99" customFormat="1" ht="13.8" x14ac:dyDescent="0.45">
      <c r="B227" s="100" t="s">
        <v>774</v>
      </c>
      <c r="C227" s="111" t="s">
        <v>1404</v>
      </c>
      <c r="D227" s="111" t="s">
        <v>1404</v>
      </c>
      <c r="E227" s="99" t="s">
        <v>1404</v>
      </c>
      <c r="F227" s="323" t="s">
        <v>1404</v>
      </c>
      <c r="G227" s="323" t="s">
        <v>1404</v>
      </c>
      <c r="H227" s="323" t="s">
        <v>1404</v>
      </c>
      <c r="I227" s="323" t="s">
        <v>1404</v>
      </c>
      <c r="J227" s="323" t="s">
        <v>1404</v>
      </c>
    </row>
    <row r="228" spans="2:10" s="99" customFormat="1" ht="13.8" x14ac:dyDescent="0.45">
      <c r="B228" s="100" t="s">
        <v>757</v>
      </c>
      <c r="C228" s="111" t="s">
        <v>1404</v>
      </c>
      <c r="D228" s="111" t="s">
        <v>1404</v>
      </c>
      <c r="E228" s="99" t="s">
        <v>1404</v>
      </c>
      <c r="F228" s="323" t="s">
        <v>1404</v>
      </c>
      <c r="G228" s="323" t="s">
        <v>1404</v>
      </c>
      <c r="H228" s="323" t="s">
        <v>1404</v>
      </c>
      <c r="I228" s="323" t="s">
        <v>1404</v>
      </c>
      <c r="J228" s="323" t="s">
        <v>1404</v>
      </c>
    </row>
    <row r="229" spans="2:10" s="99" customFormat="1" ht="13.8" x14ac:dyDescent="0.45">
      <c r="B229" s="100" t="s">
        <v>1063</v>
      </c>
      <c r="C229" s="111" t="s">
        <v>1404</v>
      </c>
      <c r="D229" s="111" t="s">
        <v>1404</v>
      </c>
      <c r="E229" s="99" t="s">
        <v>1404</v>
      </c>
      <c r="F229" s="323" t="s">
        <v>1404</v>
      </c>
      <c r="G229" s="323" t="s">
        <v>1404</v>
      </c>
      <c r="H229" s="323" t="s">
        <v>1404</v>
      </c>
      <c r="I229" s="323" t="s">
        <v>1404</v>
      </c>
      <c r="J229" s="323" t="s">
        <v>1404</v>
      </c>
    </row>
    <row r="230" spans="2:10" s="99" customFormat="1" ht="13.8" x14ac:dyDescent="0.45">
      <c r="B230" s="100" t="s">
        <v>971</v>
      </c>
      <c r="C230" s="111" t="s">
        <v>1404</v>
      </c>
      <c r="D230" s="111" t="s">
        <v>1404</v>
      </c>
      <c r="E230" s="99" t="s">
        <v>1404</v>
      </c>
      <c r="F230" s="323" t="s">
        <v>1404</v>
      </c>
      <c r="G230" s="323" t="s">
        <v>1404</v>
      </c>
      <c r="H230" s="323" t="s">
        <v>1404</v>
      </c>
      <c r="I230" s="323" t="s">
        <v>1404</v>
      </c>
      <c r="J230" s="323" t="s">
        <v>1404</v>
      </c>
    </row>
    <row r="231" spans="2:10" s="99" customFormat="1" ht="13.8" x14ac:dyDescent="0.45">
      <c r="B231" s="100" t="s">
        <v>1006</v>
      </c>
      <c r="C231" s="111" t="s">
        <v>1404</v>
      </c>
      <c r="D231" s="111" t="s">
        <v>1404</v>
      </c>
      <c r="E231" s="99" t="s">
        <v>1404</v>
      </c>
      <c r="F231" s="323" t="s">
        <v>1404</v>
      </c>
      <c r="G231" s="323" t="s">
        <v>1404</v>
      </c>
      <c r="H231" s="323" t="s">
        <v>1404</v>
      </c>
      <c r="I231" s="323" t="s">
        <v>1404</v>
      </c>
      <c r="J231" s="323" t="s">
        <v>1404</v>
      </c>
    </row>
    <row r="232" spans="2:10" s="99" customFormat="1" ht="13.8" x14ac:dyDescent="0.45">
      <c r="B232" s="100" t="s">
        <v>1064</v>
      </c>
      <c r="C232" s="111" t="s">
        <v>1404</v>
      </c>
      <c r="D232" s="111" t="s">
        <v>1404</v>
      </c>
      <c r="E232" s="99" t="s">
        <v>1404</v>
      </c>
      <c r="F232" s="323" t="s">
        <v>1404</v>
      </c>
      <c r="G232" s="323" t="s">
        <v>1404</v>
      </c>
      <c r="H232" s="323" t="s">
        <v>1404</v>
      </c>
      <c r="I232" s="323" t="s">
        <v>1404</v>
      </c>
      <c r="J232" s="323" t="s">
        <v>1404</v>
      </c>
    </row>
    <row r="233" spans="2:10" s="99" customFormat="1" ht="13.8" x14ac:dyDescent="0.45">
      <c r="B233" s="100" t="s">
        <v>676</v>
      </c>
      <c r="C233" s="111" t="s">
        <v>1404</v>
      </c>
      <c r="D233" s="111" t="s">
        <v>1404</v>
      </c>
      <c r="E233" s="99" t="s">
        <v>1404</v>
      </c>
      <c r="F233" s="323" t="s">
        <v>1404</v>
      </c>
      <c r="G233" s="323" t="s">
        <v>1404</v>
      </c>
      <c r="H233" s="323" t="s">
        <v>1404</v>
      </c>
      <c r="I233" s="323" t="s">
        <v>1404</v>
      </c>
      <c r="J233" s="323" t="s">
        <v>1404</v>
      </c>
    </row>
    <row r="234" spans="2:10" s="99" customFormat="1" ht="13.8" x14ac:dyDescent="0.45">
      <c r="B234" s="100" t="s">
        <v>1043</v>
      </c>
      <c r="C234" s="111" t="s">
        <v>1404</v>
      </c>
      <c r="D234" s="111" t="s">
        <v>1404</v>
      </c>
      <c r="E234" s="99" t="s">
        <v>1404</v>
      </c>
      <c r="F234" s="323" t="s">
        <v>1404</v>
      </c>
      <c r="G234" s="323" t="s">
        <v>1404</v>
      </c>
      <c r="H234" s="323" t="s">
        <v>1404</v>
      </c>
      <c r="I234" s="323" t="s">
        <v>1404</v>
      </c>
      <c r="J234" s="323" t="s">
        <v>1404</v>
      </c>
    </row>
    <row r="235" spans="2:10" s="99" customFormat="1" ht="13.8" x14ac:dyDescent="0.45">
      <c r="B235" s="100" t="s">
        <v>895</v>
      </c>
      <c r="C235" s="111" t="s">
        <v>1404</v>
      </c>
      <c r="D235" s="111" t="s">
        <v>1404</v>
      </c>
      <c r="E235" s="99" t="s">
        <v>1404</v>
      </c>
      <c r="F235" s="323" t="s">
        <v>1404</v>
      </c>
      <c r="G235" s="323" t="s">
        <v>1404</v>
      </c>
      <c r="H235" s="323" t="s">
        <v>1404</v>
      </c>
      <c r="I235" s="323" t="s">
        <v>1404</v>
      </c>
      <c r="J235" s="323" t="s">
        <v>1404</v>
      </c>
    </row>
    <row r="236" spans="2:10" s="99" customFormat="1" ht="13.8" x14ac:dyDescent="0.45">
      <c r="B236" s="100" t="s">
        <v>1065</v>
      </c>
      <c r="C236" s="111" t="s">
        <v>1404</v>
      </c>
      <c r="D236" s="111" t="s">
        <v>1404</v>
      </c>
      <c r="E236" s="99" t="s">
        <v>1404</v>
      </c>
      <c r="F236" s="323" t="s">
        <v>1404</v>
      </c>
      <c r="G236" s="323" t="s">
        <v>1404</v>
      </c>
      <c r="H236" s="323" t="s">
        <v>1404</v>
      </c>
      <c r="I236" s="323" t="s">
        <v>1404</v>
      </c>
      <c r="J236" s="323" t="s">
        <v>1404</v>
      </c>
    </row>
    <row r="237" spans="2:10" s="99" customFormat="1" ht="13.8" x14ac:dyDescent="0.45">
      <c r="B237" s="100" t="s">
        <v>1007</v>
      </c>
      <c r="C237" s="111" t="s">
        <v>1404</v>
      </c>
      <c r="D237" s="111" t="s">
        <v>1404</v>
      </c>
      <c r="E237" s="99" t="s">
        <v>1404</v>
      </c>
      <c r="F237" s="323" t="s">
        <v>1404</v>
      </c>
      <c r="G237" s="323" t="s">
        <v>1404</v>
      </c>
      <c r="H237" s="323" t="s">
        <v>1404</v>
      </c>
      <c r="I237" s="323" t="s">
        <v>1404</v>
      </c>
      <c r="J237" s="323" t="s">
        <v>1404</v>
      </c>
    </row>
    <row r="238" spans="2:10" s="99" customFormat="1" ht="13.8" x14ac:dyDescent="0.45">
      <c r="B238" s="100" t="s">
        <v>783</v>
      </c>
      <c r="C238" s="111" t="s">
        <v>1404</v>
      </c>
      <c r="D238" s="111" t="s">
        <v>1404</v>
      </c>
      <c r="E238" s="99" t="s">
        <v>1404</v>
      </c>
      <c r="F238" s="323" t="s">
        <v>1404</v>
      </c>
      <c r="G238" s="323" t="s">
        <v>1404</v>
      </c>
      <c r="H238" s="323" t="s">
        <v>1404</v>
      </c>
      <c r="I238" s="323" t="s">
        <v>1404</v>
      </c>
      <c r="J238" s="323" t="s">
        <v>1404</v>
      </c>
    </row>
    <row r="239" spans="2:10" s="99" customFormat="1" ht="13.8" x14ac:dyDescent="0.45">
      <c r="B239" s="100" t="s">
        <v>864</v>
      </c>
      <c r="C239" s="111" t="s">
        <v>1404</v>
      </c>
      <c r="D239" s="111" t="s">
        <v>1404</v>
      </c>
      <c r="E239" s="99" t="s">
        <v>1404</v>
      </c>
      <c r="F239" s="323" t="s">
        <v>1404</v>
      </c>
      <c r="G239" s="323" t="s">
        <v>1404</v>
      </c>
      <c r="H239" s="323" t="s">
        <v>1404</v>
      </c>
      <c r="I239" s="323" t="s">
        <v>1404</v>
      </c>
      <c r="J239" s="323" t="s">
        <v>1404</v>
      </c>
    </row>
    <row r="240" spans="2:10" s="99" customFormat="1" ht="13.8" x14ac:dyDescent="0.45">
      <c r="B240" s="100" t="s">
        <v>677</v>
      </c>
      <c r="C240" s="111" t="s">
        <v>1404</v>
      </c>
      <c r="D240" s="111" t="s">
        <v>1404</v>
      </c>
      <c r="E240" s="99" t="s">
        <v>1404</v>
      </c>
      <c r="F240" s="323" t="s">
        <v>1404</v>
      </c>
      <c r="G240" s="323" t="s">
        <v>1404</v>
      </c>
      <c r="H240" s="323" t="s">
        <v>1404</v>
      </c>
      <c r="I240" s="323" t="s">
        <v>1404</v>
      </c>
      <c r="J240" s="323" t="s">
        <v>1404</v>
      </c>
    </row>
    <row r="241" spans="2:10" s="99" customFormat="1" ht="13.8" x14ac:dyDescent="0.45">
      <c r="B241" s="100" t="s">
        <v>765</v>
      </c>
      <c r="C241" s="111" t="s">
        <v>1404</v>
      </c>
      <c r="D241" s="111" t="s">
        <v>1404</v>
      </c>
      <c r="E241" s="99" t="s">
        <v>1404</v>
      </c>
      <c r="F241" s="323" t="s">
        <v>1404</v>
      </c>
      <c r="G241" s="323" t="s">
        <v>1404</v>
      </c>
      <c r="H241" s="323" t="s">
        <v>1404</v>
      </c>
      <c r="I241" s="323" t="s">
        <v>1404</v>
      </c>
      <c r="J241" s="323" t="s">
        <v>1404</v>
      </c>
    </row>
    <row r="242" spans="2:10" s="99" customFormat="1" ht="13.8" x14ac:dyDescent="0.45">
      <c r="B242" s="100" t="s">
        <v>678</v>
      </c>
      <c r="C242" s="111" t="s">
        <v>1404</v>
      </c>
      <c r="D242" s="111" t="s">
        <v>1404</v>
      </c>
      <c r="E242" s="99" t="s">
        <v>1404</v>
      </c>
      <c r="F242" s="323" t="s">
        <v>1404</v>
      </c>
      <c r="G242" s="323" t="s">
        <v>1404</v>
      </c>
      <c r="H242" s="323" t="s">
        <v>1404</v>
      </c>
      <c r="I242" s="323" t="s">
        <v>1404</v>
      </c>
      <c r="J242" s="323" t="s">
        <v>1404</v>
      </c>
    </row>
    <row r="243" spans="2:10" s="99" customFormat="1" ht="13.8" x14ac:dyDescent="0.45">
      <c r="B243" s="100" t="s">
        <v>835</v>
      </c>
      <c r="C243" s="111" t="s">
        <v>1404</v>
      </c>
      <c r="D243" s="111" t="s">
        <v>1404</v>
      </c>
      <c r="E243" s="99" t="s">
        <v>1404</v>
      </c>
      <c r="F243" s="323" t="s">
        <v>1404</v>
      </c>
      <c r="G243" s="323" t="s">
        <v>1404</v>
      </c>
      <c r="H243" s="323" t="s">
        <v>1404</v>
      </c>
      <c r="I243" s="323" t="s">
        <v>1404</v>
      </c>
      <c r="J243" s="323" t="s">
        <v>1404</v>
      </c>
    </row>
    <row r="244" spans="2:10" s="99" customFormat="1" ht="13.8" x14ac:dyDescent="0.45">
      <c r="B244" s="100" t="s">
        <v>896</v>
      </c>
      <c r="C244" s="111" t="s">
        <v>1404</v>
      </c>
      <c r="D244" s="111" t="s">
        <v>1404</v>
      </c>
      <c r="E244" s="99" t="s">
        <v>1404</v>
      </c>
      <c r="F244" s="323" t="s">
        <v>1404</v>
      </c>
      <c r="G244" s="323" t="s">
        <v>1404</v>
      </c>
      <c r="H244" s="323" t="s">
        <v>1404</v>
      </c>
      <c r="I244" s="323" t="s">
        <v>1404</v>
      </c>
      <c r="J244" s="323" t="s">
        <v>1404</v>
      </c>
    </row>
    <row r="245" spans="2:10" s="99" customFormat="1" ht="13.8" x14ac:dyDescent="0.45">
      <c r="B245" s="100" t="s">
        <v>897</v>
      </c>
      <c r="C245" s="111" t="s">
        <v>1404</v>
      </c>
      <c r="D245" s="111" t="s">
        <v>1404</v>
      </c>
      <c r="E245" s="99" t="s">
        <v>1404</v>
      </c>
      <c r="F245" s="323" t="s">
        <v>1404</v>
      </c>
      <c r="G245" s="323" t="s">
        <v>1404</v>
      </c>
      <c r="H245" s="323" t="s">
        <v>1404</v>
      </c>
      <c r="I245" s="323" t="s">
        <v>1404</v>
      </c>
      <c r="J245" s="323" t="s">
        <v>1404</v>
      </c>
    </row>
    <row r="246" spans="2:10" s="99" customFormat="1" ht="13.8" x14ac:dyDescent="0.45">
      <c r="B246" s="100" t="s">
        <v>746</v>
      </c>
      <c r="C246" s="111" t="s">
        <v>1404</v>
      </c>
      <c r="D246" s="111" t="s">
        <v>1404</v>
      </c>
      <c r="E246" s="99" t="s">
        <v>1404</v>
      </c>
      <c r="F246" s="323" t="s">
        <v>1404</v>
      </c>
      <c r="G246" s="323" t="s">
        <v>1404</v>
      </c>
      <c r="H246" s="323" t="s">
        <v>1404</v>
      </c>
      <c r="I246" s="323" t="s">
        <v>1404</v>
      </c>
      <c r="J246" s="323" t="s">
        <v>1404</v>
      </c>
    </row>
    <row r="247" spans="2:10" s="99" customFormat="1" ht="13.8" x14ac:dyDescent="0.45">
      <c r="B247" s="100" t="s">
        <v>1008</v>
      </c>
      <c r="C247" s="111" t="s">
        <v>1404</v>
      </c>
      <c r="D247" s="111" t="s">
        <v>1404</v>
      </c>
      <c r="E247" s="99" t="s">
        <v>1404</v>
      </c>
      <c r="F247" s="323" t="s">
        <v>1404</v>
      </c>
      <c r="G247" s="323" t="s">
        <v>1404</v>
      </c>
      <c r="H247" s="323" t="s">
        <v>1404</v>
      </c>
      <c r="I247" s="323" t="s">
        <v>1404</v>
      </c>
      <c r="J247" s="323" t="s">
        <v>1404</v>
      </c>
    </row>
    <row r="248" spans="2:10" s="99" customFormat="1" ht="13.8" x14ac:dyDescent="0.45">
      <c r="B248" s="100" t="s">
        <v>706</v>
      </c>
      <c r="C248" s="111" t="s">
        <v>1404</v>
      </c>
      <c r="D248" s="111" t="s">
        <v>1404</v>
      </c>
      <c r="E248" s="99" t="s">
        <v>1404</v>
      </c>
      <c r="F248" s="323" t="s">
        <v>1404</v>
      </c>
      <c r="G248" s="323" t="s">
        <v>1404</v>
      </c>
      <c r="H248" s="323" t="s">
        <v>1404</v>
      </c>
      <c r="I248" s="323" t="s">
        <v>1404</v>
      </c>
      <c r="J248" s="323" t="s">
        <v>1404</v>
      </c>
    </row>
    <row r="249" spans="2:10" s="99" customFormat="1" ht="13.8" x14ac:dyDescent="0.45">
      <c r="B249" s="100" t="s">
        <v>1009</v>
      </c>
      <c r="C249" s="111" t="s">
        <v>1404</v>
      </c>
      <c r="D249" s="111" t="s">
        <v>1404</v>
      </c>
      <c r="E249" s="99" t="s">
        <v>1404</v>
      </c>
      <c r="F249" s="323" t="s">
        <v>1404</v>
      </c>
      <c r="G249" s="323" t="s">
        <v>1404</v>
      </c>
      <c r="H249" s="323" t="s">
        <v>1404</v>
      </c>
      <c r="I249" s="323" t="s">
        <v>1404</v>
      </c>
      <c r="J249" s="323" t="s">
        <v>1404</v>
      </c>
    </row>
    <row r="250" spans="2:10" s="99" customFormat="1" ht="13.8" x14ac:dyDescent="0.45">
      <c r="B250" s="100" t="s">
        <v>865</v>
      </c>
      <c r="C250" s="111" t="s">
        <v>1404</v>
      </c>
      <c r="D250" s="111" t="s">
        <v>1404</v>
      </c>
      <c r="E250" s="99" t="s">
        <v>1404</v>
      </c>
      <c r="F250" s="323" t="s">
        <v>1404</v>
      </c>
      <c r="G250" s="323" t="s">
        <v>1404</v>
      </c>
      <c r="H250" s="323" t="s">
        <v>1404</v>
      </c>
      <c r="I250" s="323" t="s">
        <v>1404</v>
      </c>
      <c r="J250" s="323" t="s">
        <v>1404</v>
      </c>
    </row>
    <row r="251" spans="2:10" s="99" customFormat="1" ht="13.8" x14ac:dyDescent="0.45">
      <c r="B251" s="100" t="s">
        <v>931</v>
      </c>
      <c r="C251" s="111" t="s">
        <v>1404</v>
      </c>
      <c r="D251" s="111" t="s">
        <v>1404</v>
      </c>
      <c r="E251" s="99" t="s">
        <v>1404</v>
      </c>
      <c r="F251" s="323" t="s">
        <v>1404</v>
      </c>
      <c r="G251" s="323" t="s">
        <v>1404</v>
      </c>
      <c r="H251" s="323" t="s">
        <v>1404</v>
      </c>
      <c r="I251" s="323" t="s">
        <v>1404</v>
      </c>
      <c r="J251" s="323" t="s">
        <v>1404</v>
      </c>
    </row>
    <row r="252" spans="2:10" s="99" customFormat="1" ht="13.8" x14ac:dyDescent="0.45">
      <c r="B252" s="100" t="s">
        <v>958</v>
      </c>
      <c r="C252" s="111" t="s">
        <v>1404</v>
      </c>
      <c r="D252" s="111" t="s">
        <v>1404</v>
      </c>
      <c r="E252" s="99" t="s">
        <v>1404</v>
      </c>
      <c r="F252" s="323" t="s">
        <v>1404</v>
      </c>
      <c r="G252" s="323" t="s">
        <v>1404</v>
      </c>
      <c r="H252" s="323" t="s">
        <v>1404</v>
      </c>
      <c r="I252" s="323" t="s">
        <v>1404</v>
      </c>
      <c r="J252" s="323" t="s">
        <v>1404</v>
      </c>
    </row>
    <row r="253" spans="2:10" s="99" customFormat="1" ht="13.8" x14ac:dyDescent="0.45">
      <c r="B253" s="100" t="s">
        <v>679</v>
      </c>
      <c r="C253" s="111" t="s">
        <v>1404</v>
      </c>
      <c r="D253" s="111" t="s">
        <v>1404</v>
      </c>
      <c r="E253" s="99" t="s">
        <v>1404</v>
      </c>
      <c r="F253" s="323" t="s">
        <v>1404</v>
      </c>
      <c r="G253" s="323" t="s">
        <v>1404</v>
      </c>
      <c r="H253" s="323" t="s">
        <v>1404</v>
      </c>
      <c r="I253" s="323" t="s">
        <v>1404</v>
      </c>
      <c r="J253" s="323" t="s">
        <v>1404</v>
      </c>
    </row>
    <row r="254" spans="2:10" s="99" customFormat="1" ht="13.8" x14ac:dyDescent="0.45">
      <c r="B254" s="100" t="s">
        <v>825</v>
      </c>
      <c r="C254" s="111" t="s">
        <v>1404</v>
      </c>
      <c r="D254" s="111" t="s">
        <v>1404</v>
      </c>
      <c r="E254" s="99" t="s">
        <v>1404</v>
      </c>
      <c r="F254" s="323" t="s">
        <v>1404</v>
      </c>
      <c r="G254" s="323" t="s">
        <v>1404</v>
      </c>
      <c r="H254" s="323" t="s">
        <v>1404</v>
      </c>
      <c r="I254" s="323" t="s">
        <v>1404</v>
      </c>
      <c r="J254" s="323" t="s">
        <v>1404</v>
      </c>
    </row>
    <row r="255" spans="2:10" s="99" customFormat="1" ht="13.8" x14ac:dyDescent="0.45">
      <c r="B255" s="100" t="s">
        <v>932</v>
      </c>
      <c r="C255" s="111" t="s">
        <v>1404</v>
      </c>
      <c r="D255" s="111" t="s">
        <v>1404</v>
      </c>
      <c r="E255" s="99" t="s">
        <v>1404</v>
      </c>
      <c r="F255" s="323" t="s">
        <v>1404</v>
      </c>
      <c r="G255" s="323" t="s">
        <v>1404</v>
      </c>
      <c r="H255" s="323" t="s">
        <v>1404</v>
      </c>
      <c r="I255" s="323" t="s">
        <v>1404</v>
      </c>
      <c r="J255" s="323" t="s">
        <v>1404</v>
      </c>
    </row>
    <row r="256" spans="2:10" s="99" customFormat="1" ht="13.8" x14ac:dyDescent="0.45">
      <c r="B256" s="100" t="s">
        <v>898</v>
      </c>
      <c r="C256" s="111" t="s">
        <v>1404</v>
      </c>
      <c r="D256" s="111" t="s">
        <v>1404</v>
      </c>
      <c r="E256" s="99" t="s">
        <v>1404</v>
      </c>
      <c r="F256" s="323" t="s">
        <v>1404</v>
      </c>
      <c r="G256" s="323" t="s">
        <v>1404</v>
      </c>
      <c r="H256" s="323" t="s">
        <v>1404</v>
      </c>
      <c r="I256" s="323" t="s">
        <v>1404</v>
      </c>
      <c r="J256" s="323" t="s">
        <v>1404</v>
      </c>
    </row>
    <row r="257" spans="2:10" s="99" customFormat="1" ht="13.8" x14ac:dyDescent="0.45">
      <c r="B257" s="100" t="s">
        <v>628</v>
      </c>
      <c r="C257" s="111" t="s">
        <v>1404</v>
      </c>
      <c r="D257" s="111" t="s">
        <v>1404</v>
      </c>
      <c r="E257" s="99" t="s">
        <v>1404</v>
      </c>
      <c r="F257" s="323" t="s">
        <v>1404</v>
      </c>
      <c r="G257" s="323" t="s">
        <v>1404</v>
      </c>
      <c r="H257" s="323" t="s">
        <v>1404</v>
      </c>
      <c r="I257" s="323" t="s">
        <v>1404</v>
      </c>
      <c r="J257" s="323" t="s">
        <v>1404</v>
      </c>
    </row>
    <row r="258" spans="2:10" s="99" customFormat="1" ht="13.8" x14ac:dyDescent="0.45">
      <c r="B258" s="100" t="s">
        <v>899</v>
      </c>
      <c r="C258" s="111" t="s">
        <v>1404</v>
      </c>
      <c r="D258" s="111" t="s">
        <v>1404</v>
      </c>
      <c r="E258" s="99" t="s">
        <v>1404</v>
      </c>
      <c r="F258" s="323" t="s">
        <v>1404</v>
      </c>
      <c r="G258" s="323" t="s">
        <v>1404</v>
      </c>
      <c r="H258" s="323" t="s">
        <v>1404</v>
      </c>
      <c r="I258" s="323" t="s">
        <v>1404</v>
      </c>
      <c r="J258" s="323" t="s">
        <v>1404</v>
      </c>
    </row>
    <row r="259" spans="2:10" s="99" customFormat="1" ht="13.8" x14ac:dyDescent="0.45">
      <c r="B259" s="100" t="s">
        <v>933</v>
      </c>
      <c r="C259" s="111" t="s">
        <v>1404</v>
      </c>
      <c r="D259" s="111" t="s">
        <v>1404</v>
      </c>
      <c r="E259" s="99" t="s">
        <v>1404</v>
      </c>
      <c r="F259" s="323" t="s">
        <v>1404</v>
      </c>
      <c r="G259" s="323" t="s">
        <v>1404</v>
      </c>
      <c r="H259" s="323" t="s">
        <v>1404</v>
      </c>
      <c r="I259" s="323" t="s">
        <v>1404</v>
      </c>
      <c r="J259" s="323" t="s">
        <v>1404</v>
      </c>
    </row>
    <row r="260" spans="2:10" s="99" customFormat="1" ht="13.8" x14ac:dyDescent="0.45">
      <c r="B260" s="100" t="s">
        <v>959</v>
      </c>
      <c r="C260" s="111" t="s">
        <v>1404</v>
      </c>
      <c r="D260" s="111" t="s">
        <v>1404</v>
      </c>
      <c r="E260" s="99" t="s">
        <v>1404</v>
      </c>
      <c r="F260" s="323" t="s">
        <v>1404</v>
      </c>
      <c r="G260" s="323" t="s">
        <v>1404</v>
      </c>
      <c r="H260" s="323" t="s">
        <v>1404</v>
      </c>
      <c r="I260" s="323" t="s">
        <v>1404</v>
      </c>
      <c r="J260" s="323" t="s">
        <v>1404</v>
      </c>
    </row>
    <row r="261" spans="2:10" s="99" customFormat="1" ht="13.8" x14ac:dyDescent="0.45">
      <c r="B261" s="100" t="s">
        <v>1066</v>
      </c>
      <c r="C261" s="111" t="s">
        <v>1404</v>
      </c>
      <c r="D261" s="111" t="s">
        <v>1404</v>
      </c>
      <c r="E261" s="99" t="s">
        <v>1404</v>
      </c>
      <c r="F261" s="323" t="s">
        <v>1404</v>
      </c>
      <c r="G261" s="323" t="s">
        <v>1404</v>
      </c>
      <c r="H261" s="323" t="s">
        <v>1404</v>
      </c>
      <c r="I261" s="323" t="s">
        <v>1404</v>
      </c>
      <c r="J261" s="323" t="s">
        <v>1404</v>
      </c>
    </row>
    <row r="262" spans="2:10" s="99" customFormat="1" ht="13.8" x14ac:dyDescent="0.45">
      <c r="B262" s="100" t="s">
        <v>1067</v>
      </c>
      <c r="C262" s="111" t="s">
        <v>1404</v>
      </c>
      <c r="D262" s="111" t="s">
        <v>1404</v>
      </c>
      <c r="E262" s="99" t="s">
        <v>1404</v>
      </c>
      <c r="F262" s="323" t="s">
        <v>1404</v>
      </c>
      <c r="G262" s="323" t="s">
        <v>1404</v>
      </c>
      <c r="H262" s="323" t="s">
        <v>1404</v>
      </c>
      <c r="I262" s="323" t="s">
        <v>1404</v>
      </c>
      <c r="J262" s="323" t="s">
        <v>1404</v>
      </c>
    </row>
    <row r="263" spans="2:10" s="99" customFormat="1" ht="13.8" x14ac:dyDescent="0.45">
      <c r="B263" s="100" t="s">
        <v>680</v>
      </c>
      <c r="C263" s="111" t="s">
        <v>1404</v>
      </c>
      <c r="D263" s="111" t="s">
        <v>1404</v>
      </c>
      <c r="E263" s="99" t="s">
        <v>1404</v>
      </c>
      <c r="F263" s="323" t="s">
        <v>1404</v>
      </c>
      <c r="G263" s="323" t="s">
        <v>1404</v>
      </c>
      <c r="H263" s="323" t="s">
        <v>1404</v>
      </c>
      <c r="I263" s="323" t="s">
        <v>1404</v>
      </c>
      <c r="J263" s="323" t="s">
        <v>1404</v>
      </c>
    </row>
    <row r="264" spans="2:10" s="99" customFormat="1" ht="13.8" x14ac:dyDescent="0.45">
      <c r="B264" s="100" t="s">
        <v>681</v>
      </c>
      <c r="C264" s="111" t="s">
        <v>1404</v>
      </c>
      <c r="D264" s="111" t="s">
        <v>1404</v>
      </c>
      <c r="E264" s="99" t="s">
        <v>1404</v>
      </c>
      <c r="F264" s="323" t="s">
        <v>1404</v>
      </c>
      <c r="G264" s="323" t="s">
        <v>1404</v>
      </c>
      <c r="H264" s="323" t="s">
        <v>1404</v>
      </c>
      <c r="I264" s="323" t="s">
        <v>1404</v>
      </c>
      <c r="J264" s="323" t="s">
        <v>1404</v>
      </c>
    </row>
    <row r="265" spans="2:10" s="99" customFormat="1" ht="13.8" x14ac:dyDescent="0.45">
      <c r="B265" s="100" t="s">
        <v>647</v>
      </c>
      <c r="C265" s="111" t="s">
        <v>1404</v>
      </c>
      <c r="D265" s="111" t="s">
        <v>1404</v>
      </c>
      <c r="E265" s="99" t="s">
        <v>1404</v>
      </c>
      <c r="F265" s="323" t="s">
        <v>1404</v>
      </c>
      <c r="G265" s="323" t="s">
        <v>1404</v>
      </c>
      <c r="H265" s="323" t="s">
        <v>1404</v>
      </c>
      <c r="I265" s="323" t="s">
        <v>1404</v>
      </c>
      <c r="J265" s="323" t="s">
        <v>1404</v>
      </c>
    </row>
    <row r="266" spans="2:10" s="99" customFormat="1" ht="13.8" x14ac:dyDescent="0.45">
      <c r="B266" s="100" t="s">
        <v>900</v>
      </c>
      <c r="C266" s="111" t="s">
        <v>1404</v>
      </c>
      <c r="D266" s="111" t="s">
        <v>1404</v>
      </c>
      <c r="E266" s="99" t="s">
        <v>1404</v>
      </c>
      <c r="F266" s="323" t="s">
        <v>1404</v>
      </c>
      <c r="G266" s="323" t="s">
        <v>1404</v>
      </c>
      <c r="H266" s="323" t="s">
        <v>1404</v>
      </c>
      <c r="I266" s="323" t="s">
        <v>1404</v>
      </c>
      <c r="J266" s="323" t="s">
        <v>1404</v>
      </c>
    </row>
    <row r="267" spans="2:10" s="99" customFormat="1" ht="13.8" x14ac:dyDescent="0.45">
      <c r="B267" s="100" t="s">
        <v>707</v>
      </c>
      <c r="C267" s="111" t="s">
        <v>1404</v>
      </c>
      <c r="D267" s="111" t="s">
        <v>1404</v>
      </c>
      <c r="E267" s="99" t="s">
        <v>1404</v>
      </c>
      <c r="F267" s="323" t="s">
        <v>1404</v>
      </c>
      <c r="G267" s="323" t="s">
        <v>1404</v>
      </c>
      <c r="H267" s="323" t="s">
        <v>1404</v>
      </c>
      <c r="I267" s="323" t="s">
        <v>1404</v>
      </c>
      <c r="J267" s="323" t="s">
        <v>1404</v>
      </c>
    </row>
    <row r="268" spans="2:10" s="99" customFormat="1" ht="13.8" x14ac:dyDescent="0.45">
      <c r="B268" s="100" t="s">
        <v>747</v>
      </c>
      <c r="C268" s="111" t="s">
        <v>1404</v>
      </c>
      <c r="D268" s="111" t="s">
        <v>1404</v>
      </c>
      <c r="E268" s="99" t="s">
        <v>1404</v>
      </c>
      <c r="F268" s="323" t="s">
        <v>1404</v>
      </c>
      <c r="G268" s="323" t="s">
        <v>1404</v>
      </c>
      <c r="H268" s="323" t="s">
        <v>1404</v>
      </c>
      <c r="I268" s="323" t="s">
        <v>1404</v>
      </c>
      <c r="J268" s="323" t="s">
        <v>1404</v>
      </c>
    </row>
    <row r="269" spans="2:10" s="99" customFormat="1" ht="13.8" x14ac:dyDescent="0.45">
      <c r="B269" s="100" t="s">
        <v>934</v>
      </c>
      <c r="C269" s="111" t="s">
        <v>1404</v>
      </c>
      <c r="D269" s="111" t="s">
        <v>1404</v>
      </c>
      <c r="E269" s="99" t="s">
        <v>1404</v>
      </c>
      <c r="F269" s="323" t="s">
        <v>1404</v>
      </c>
      <c r="G269" s="323" t="s">
        <v>1404</v>
      </c>
      <c r="H269" s="323" t="s">
        <v>1404</v>
      </c>
      <c r="I269" s="323" t="s">
        <v>1404</v>
      </c>
      <c r="J269" s="323" t="s">
        <v>1404</v>
      </c>
    </row>
    <row r="270" spans="2:10" s="99" customFormat="1" ht="13.8" x14ac:dyDescent="0.45">
      <c r="B270" s="100" t="s">
        <v>784</v>
      </c>
      <c r="C270" s="111" t="s">
        <v>1404</v>
      </c>
      <c r="D270" s="111" t="s">
        <v>1404</v>
      </c>
      <c r="E270" s="99" t="s">
        <v>1404</v>
      </c>
      <c r="F270" s="323" t="s">
        <v>1404</v>
      </c>
      <c r="G270" s="323" t="s">
        <v>1404</v>
      </c>
      <c r="H270" s="323" t="s">
        <v>1404</v>
      </c>
      <c r="I270" s="323" t="s">
        <v>1404</v>
      </c>
      <c r="J270" s="323" t="s">
        <v>1404</v>
      </c>
    </row>
    <row r="271" spans="2:10" s="99" customFormat="1" ht="13.8" x14ac:dyDescent="0.45">
      <c r="B271" s="100" t="s">
        <v>914</v>
      </c>
      <c r="C271" s="111" t="s">
        <v>1404</v>
      </c>
      <c r="D271" s="111" t="s">
        <v>1404</v>
      </c>
      <c r="E271" s="99" t="s">
        <v>1404</v>
      </c>
      <c r="F271" s="323" t="s">
        <v>1404</v>
      </c>
      <c r="G271" s="323" t="s">
        <v>1404</v>
      </c>
      <c r="H271" s="323" t="s">
        <v>1404</v>
      </c>
      <c r="I271" s="323" t="s">
        <v>1404</v>
      </c>
      <c r="J271" s="323" t="s">
        <v>1404</v>
      </c>
    </row>
    <row r="272" spans="2:10" s="99" customFormat="1" ht="13.8" x14ac:dyDescent="0.45">
      <c r="B272" s="100" t="s">
        <v>921</v>
      </c>
      <c r="C272" s="111" t="s">
        <v>1404</v>
      </c>
      <c r="D272" s="111" t="s">
        <v>1404</v>
      </c>
      <c r="E272" s="99" t="s">
        <v>1404</v>
      </c>
      <c r="F272" s="323" t="s">
        <v>1404</v>
      </c>
      <c r="G272" s="323" t="s">
        <v>1404</v>
      </c>
      <c r="H272" s="323" t="s">
        <v>1404</v>
      </c>
      <c r="I272" s="323" t="s">
        <v>1404</v>
      </c>
      <c r="J272" s="323" t="s">
        <v>1404</v>
      </c>
    </row>
    <row r="273" spans="2:10" s="99" customFormat="1" ht="13.8" x14ac:dyDescent="0.45">
      <c r="B273" s="100" t="s">
        <v>960</v>
      </c>
      <c r="C273" s="111" t="s">
        <v>1404</v>
      </c>
      <c r="D273" s="111" t="s">
        <v>1404</v>
      </c>
      <c r="E273" s="99" t="s">
        <v>1404</v>
      </c>
      <c r="F273" s="323" t="s">
        <v>1404</v>
      </c>
      <c r="G273" s="323" t="s">
        <v>1404</v>
      </c>
      <c r="H273" s="323" t="s">
        <v>1404</v>
      </c>
      <c r="I273" s="323" t="s">
        <v>1404</v>
      </c>
      <c r="J273" s="323" t="s">
        <v>1404</v>
      </c>
    </row>
    <row r="274" spans="2:10" s="99" customFormat="1" ht="13.8" x14ac:dyDescent="0.45">
      <c r="B274" s="100" t="s">
        <v>648</v>
      </c>
      <c r="C274" s="111" t="s">
        <v>1404</v>
      </c>
      <c r="D274" s="111" t="s">
        <v>1404</v>
      </c>
      <c r="E274" s="99" t="s">
        <v>1404</v>
      </c>
      <c r="F274" s="323" t="s">
        <v>1404</v>
      </c>
      <c r="G274" s="323" t="s">
        <v>1404</v>
      </c>
      <c r="H274" s="323" t="s">
        <v>1404</v>
      </c>
      <c r="I274" s="323" t="s">
        <v>1404</v>
      </c>
      <c r="J274" s="323" t="s">
        <v>1404</v>
      </c>
    </row>
    <row r="275" spans="2:10" s="99" customFormat="1" ht="13.8" x14ac:dyDescent="0.45">
      <c r="B275" s="100" t="s">
        <v>1010</v>
      </c>
      <c r="C275" s="111" t="s">
        <v>1404</v>
      </c>
      <c r="D275" s="111" t="s">
        <v>1404</v>
      </c>
      <c r="E275" s="99" t="s">
        <v>1404</v>
      </c>
      <c r="F275" s="323" t="s">
        <v>1404</v>
      </c>
      <c r="G275" s="323" t="s">
        <v>1404</v>
      </c>
      <c r="H275" s="323" t="s">
        <v>1404</v>
      </c>
      <c r="I275" s="323" t="s">
        <v>1404</v>
      </c>
      <c r="J275" s="323" t="s">
        <v>1404</v>
      </c>
    </row>
    <row r="276" spans="2:10" s="99" customFormat="1" ht="13.8" x14ac:dyDescent="0.45">
      <c r="B276" s="100" t="s">
        <v>901</v>
      </c>
      <c r="C276" s="111" t="s">
        <v>1404</v>
      </c>
      <c r="D276" s="111" t="s">
        <v>1404</v>
      </c>
      <c r="E276" s="99" t="s">
        <v>1404</v>
      </c>
      <c r="F276" s="323" t="s">
        <v>1404</v>
      </c>
      <c r="G276" s="323" t="s">
        <v>1404</v>
      </c>
      <c r="H276" s="323" t="s">
        <v>1404</v>
      </c>
      <c r="I276" s="323" t="s">
        <v>1404</v>
      </c>
      <c r="J276" s="323" t="s">
        <v>1404</v>
      </c>
    </row>
    <row r="277" spans="2:10" s="99" customFormat="1" ht="13.8" x14ac:dyDescent="0.45">
      <c r="B277" s="100" t="s">
        <v>1068</v>
      </c>
      <c r="C277" s="111" t="s">
        <v>1404</v>
      </c>
      <c r="D277" s="111" t="s">
        <v>1404</v>
      </c>
      <c r="E277" s="99" t="s">
        <v>1404</v>
      </c>
      <c r="F277" s="323" t="s">
        <v>1404</v>
      </c>
      <c r="G277" s="323" t="s">
        <v>1404</v>
      </c>
      <c r="H277" s="323" t="s">
        <v>1404</v>
      </c>
      <c r="I277" s="323" t="s">
        <v>1404</v>
      </c>
      <c r="J277" s="323" t="s">
        <v>1404</v>
      </c>
    </row>
    <row r="278" spans="2:10" s="99" customFormat="1" ht="13.8" x14ac:dyDescent="0.45">
      <c r="B278" s="100" t="s">
        <v>649</v>
      </c>
      <c r="C278" s="111" t="s">
        <v>1404</v>
      </c>
      <c r="D278" s="111" t="s">
        <v>1404</v>
      </c>
      <c r="E278" s="99" t="s">
        <v>1404</v>
      </c>
      <c r="F278" s="323" t="s">
        <v>1404</v>
      </c>
      <c r="G278" s="323" t="s">
        <v>1404</v>
      </c>
      <c r="H278" s="323" t="s">
        <v>1404</v>
      </c>
      <c r="I278" s="323" t="s">
        <v>1404</v>
      </c>
      <c r="J278" s="323" t="s">
        <v>1404</v>
      </c>
    </row>
    <row r="279" spans="2:10" s="99" customFormat="1" ht="13.8" x14ac:dyDescent="0.45">
      <c r="B279" s="100" t="s">
        <v>1011</v>
      </c>
      <c r="C279" s="111" t="s">
        <v>1404</v>
      </c>
      <c r="D279" s="111" t="s">
        <v>1404</v>
      </c>
      <c r="E279" s="99" t="s">
        <v>1404</v>
      </c>
      <c r="F279" s="323" t="s">
        <v>1404</v>
      </c>
      <c r="G279" s="323" t="s">
        <v>1404</v>
      </c>
      <c r="H279" s="323" t="s">
        <v>1404</v>
      </c>
      <c r="I279" s="323" t="s">
        <v>1404</v>
      </c>
      <c r="J279" s="323" t="s">
        <v>1404</v>
      </c>
    </row>
    <row r="280" spans="2:10" s="99" customFormat="1" ht="13.8" x14ac:dyDescent="0.45">
      <c r="B280" s="100" t="s">
        <v>708</v>
      </c>
      <c r="C280" s="111" t="s">
        <v>1404</v>
      </c>
      <c r="D280" s="111" t="s">
        <v>1404</v>
      </c>
      <c r="E280" s="99" t="s">
        <v>1404</v>
      </c>
      <c r="F280" s="323" t="s">
        <v>1404</v>
      </c>
      <c r="G280" s="323" t="s">
        <v>1404</v>
      </c>
      <c r="H280" s="323" t="s">
        <v>1404</v>
      </c>
      <c r="I280" s="323" t="s">
        <v>1404</v>
      </c>
      <c r="J280" s="323" t="s">
        <v>1404</v>
      </c>
    </row>
    <row r="281" spans="2:10" s="99" customFormat="1" ht="13.8" x14ac:dyDescent="0.45">
      <c r="B281" s="100" t="s">
        <v>999</v>
      </c>
      <c r="C281" s="111" t="s">
        <v>1404</v>
      </c>
      <c r="D281" s="111" t="s">
        <v>1404</v>
      </c>
      <c r="E281" s="99" t="s">
        <v>1404</v>
      </c>
      <c r="F281" s="323" t="s">
        <v>1404</v>
      </c>
      <c r="G281" s="323" t="s">
        <v>1404</v>
      </c>
      <c r="H281" s="323" t="s">
        <v>1404</v>
      </c>
      <c r="I281" s="323" t="s">
        <v>1404</v>
      </c>
      <c r="J281" s="323" t="s">
        <v>1404</v>
      </c>
    </row>
    <row r="282" spans="2:10" s="99" customFormat="1" ht="13.8" x14ac:dyDescent="0.45">
      <c r="B282" s="100" t="s">
        <v>682</v>
      </c>
      <c r="C282" s="111" t="s">
        <v>1404</v>
      </c>
      <c r="D282" s="111" t="s">
        <v>1404</v>
      </c>
      <c r="E282" s="99" t="s">
        <v>1404</v>
      </c>
      <c r="F282" s="323" t="s">
        <v>1404</v>
      </c>
      <c r="G282" s="323" t="s">
        <v>1404</v>
      </c>
      <c r="H282" s="323" t="s">
        <v>1404</v>
      </c>
      <c r="I282" s="323" t="s">
        <v>1404</v>
      </c>
      <c r="J282" s="323" t="s">
        <v>1404</v>
      </c>
    </row>
    <row r="283" spans="2:10" s="99" customFormat="1" ht="13.8" x14ac:dyDescent="0.45">
      <c r="B283" s="100" t="s">
        <v>683</v>
      </c>
      <c r="C283" s="111" t="s">
        <v>1404</v>
      </c>
      <c r="D283" s="111" t="s">
        <v>1404</v>
      </c>
      <c r="E283" s="99" t="s">
        <v>1404</v>
      </c>
      <c r="F283" s="323" t="s">
        <v>1404</v>
      </c>
      <c r="G283" s="323" t="s">
        <v>1404</v>
      </c>
      <c r="H283" s="323" t="s">
        <v>1404</v>
      </c>
      <c r="I283" s="323" t="s">
        <v>1404</v>
      </c>
      <c r="J283" s="323" t="s">
        <v>1404</v>
      </c>
    </row>
    <row r="284" spans="2:10" s="99" customFormat="1" ht="13.8" x14ac:dyDescent="0.45">
      <c r="B284" s="100" t="s">
        <v>915</v>
      </c>
      <c r="C284" s="111" t="s">
        <v>1404</v>
      </c>
      <c r="D284" s="111" t="s">
        <v>1404</v>
      </c>
      <c r="E284" s="99" t="s">
        <v>1404</v>
      </c>
      <c r="F284" s="323" t="s">
        <v>1404</v>
      </c>
      <c r="G284" s="323" t="s">
        <v>1404</v>
      </c>
      <c r="H284" s="323" t="s">
        <v>1404</v>
      </c>
      <c r="I284" s="323" t="s">
        <v>1404</v>
      </c>
      <c r="J284" s="323" t="s">
        <v>1404</v>
      </c>
    </row>
    <row r="285" spans="2:10" s="99" customFormat="1" ht="13.8" x14ac:dyDescent="0.45">
      <c r="B285" s="100" t="s">
        <v>796</v>
      </c>
      <c r="C285" s="111" t="s">
        <v>1404</v>
      </c>
      <c r="D285" s="111" t="s">
        <v>1404</v>
      </c>
      <c r="E285" s="99" t="s">
        <v>1404</v>
      </c>
      <c r="F285" s="323" t="s">
        <v>1404</v>
      </c>
      <c r="G285" s="323" t="s">
        <v>1404</v>
      </c>
      <c r="H285" s="323" t="s">
        <v>1404</v>
      </c>
      <c r="I285" s="323" t="s">
        <v>1404</v>
      </c>
      <c r="J285" s="323" t="s">
        <v>1404</v>
      </c>
    </row>
    <row r="286" spans="2:10" s="99" customFormat="1" ht="13.8" x14ac:dyDescent="0.45">
      <c r="B286" s="100" t="s">
        <v>629</v>
      </c>
      <c r="C286" s="111" t="s">
        <v>1404</v>
      </c>
      <c r="D286" s="111" t="s">
        <v>1404</v>
      </c>
      <c r="E286" s="99" t="s">
        <v>1404</v>
      </c>
      <c r="F286" s="323" t="s">
        <v>1404</v>
      </c>
      <c r="G286" s="323" t="s">
        <v>1404</v>
      </c>
      <c r="H286" s="323" t="s">
        <v>1404</v>
      </c>
      <c r="I286" s="323" t="s">
        <v>1404</v>
      </c>
      <c r="J286" s="323" t="s">
        <v>1404</v>
      </c>
    </row>
    <row r="287" spans="2:10" s="99" customFormat="1" ht="13.8" x14ac:dyDescent="0.45">
      <c r="B287" s="100" t="s">
        <v>630</v>
      </c>
      <c r="C287" s="111" t="s">
        <v>1404</v>
      </c>
      <c r="D287" s="111" t="s">
        <v>1404</v>
      </c>
      <c r="E287" s="99" t="s">
        <v>1404</v>
      </c>
      <c r="F287" s="323" t="s">
        <v>1404</v>
      </c>
      <c r="G287" s="323" t="s">
        <v>1404</v>
      </c>
      <c r="H287" s="323" t="s">
        <v>1404</v>
      </c>
      <c r="I287" s="323" t="s">
        <v>1404</v>
      </c>
      <c r="J287" s="323" t="s">
        <v>1404</v>
      </c>
    </row>
    <row r="288" spans="2:10" s="99" customFormat="1" ht="13.8" x14ac:dyDescent="0.45">
      <c r="B288" s="100" t="s">
        <v>785</v>
      </c>
      <c r="C288" s="111" t="s">
        <v>1404</v>
      </c>
      <c r="D288" s="111" t="s">
        <v>1404</v>
      </c>
      <c r="E288" s="99" t="s">
        <v>1404</v>
      </c>
      <c r="F288" s="323" t="s">
        <v>1404</v>
      </c>
      <c r="G288" s="323" t="s">
        <v>1404</v>
      </c>
      <c r="H288" s="323" t="s">
        <v>1404</v>
      </c>
      <c r="I288" s="323" t="s">
        <v>1404</v>
      </c>
      <c r="J288" s="323" t="s">
        <v>1404</v>
      </c>
    </row>
    <row r="289" spans="2:10" s="99" customFormat="1" ht="13.8" x14ac:dyDescent="0.45">
      <c r="B289" s="100" t="s">
        <v>911</v>
      </c>
      <c r="C289" s="111" t="s">
        <v>1404</v>
      </c>
      <c r="D289" s="111" t="s">
        <v>1404</v>
      </c>
      <c r="E289" s="99" t="s">
        <v>1404</v>
      </c>
      <c r="F289" s="323" t="s">
        <v>1404</v>
      </c>
      <c r="G289" s="323" t="s">
        <v>1404</v>
      </c>
      <c r="H289" s="323" t="s">
        <v>1404</v>
      </c>
      <c r="I289" s="323" t="s">
        <v>1404</v>
      </c>
      <c r="J289" s="323" t="s">
        <v>1404</v>
      </c>
    </row>
    <row r="290" spans="2:10" s="99" customFormat="1" ht="13.8" x14ac:dyDescent="0.45">
      <c r="B290" s="100" t="s">
        <v>1012</v>
      </c>
      <c r="C290" s="111" t="s">
        <v>1404</v>
      </c>
      <c r="D290" s="111" t="s">
        <v>1404</v>
      </c>
      <c r="E290" s="99" t="s">
        <v>1404</v>
      </c>
      <c r="F290" s="323" t="s">
        <v>1404</v>
      </c>
      <c r="G290" s="323" t="s">
        <v>1404</v>
      </c>
      <c r="H290" s="323" t="s">
        <v>1404</v>
      </c>
      <c r="I290" s="323" t="s">
        <v>1404</v>
      </c>
      <c r="J290" s="323" t="s">
        <v>1404</v>
      </c>
    </row>
    <row r="291" spans="2:10" s="99" customFormat="1" ht="13.8" x14ac:dyDescent="0.45">
      <c r="B291" s="100" t="s">
        <v>1069</v>
      </c>
      <c r="C291" s="111" t="s">
        <v>1404</v>
      </c>
      <c r="D291" s="111" t="s">
        <v>1404</v>
      </c>
      <c r="E291" s="99" t="s">
        <v>1404</v>
      </c>
      <c r="F291" s="323" t="s">
        <v>1404</v>
      </c>
      <c r="G291" s="323" t="s">
        <v>1404</v>
      </c>
      <c r="H291" s="323" t="s">
        <v>1404</v>
      </c>
      <c r="I291" s="323" t="s">
        <v>1404</v>
      </c>
      <c r="J291" s="323" t="s">
        <v>1404</v>
      </c>
    </row>
    <row r="292" spans="2:10" s="99" customFormat="1" ht="13.8" x14ac:dyDescent="0.45">
      <c r="B292" s="100" t="s">
        <v>902</v>
      </c>
      <c r="C292" s="111" t="s">
        <v>1404</v>
      </c>
      <c r="D292" s="111" t="s">
        <v>1404</v>
      </c>
      <c r="E292" s="99" t="s">
        <v>1404</v>
      </c>
      <c r="F292" s="323" t="s">
        <v>1404</v>
      </c>
      <c r="G292" s="323" t="s">
        <v>1404</v>
      </c>
      <c r="H292" s="323" t="s">
        <v>1404</v>
      </c>
      <c r="I292" s="323" t="s">
        <v>1404</v>
      </c>
      <c r="J292" s="323" t="s">
        <v>1404</v>
      </c>
    </row>
    <row r="293" spans="2:10" s="99" customFormat="1" ht="13.8" x14ac:dyDescent="0.45">
      <c r="B293" s="100" t="s">
        <v>786</v>
      </c>
      <c r="C293" s="111" t="s">
        <v>1404</v>
      </c>
      <c r="D293" s="111" t="s">
        <v>1404</v>
      </c>
      <c r="E293" s="99" t="s">
        <v>1404</v>
      </c>
      <c r="F293" s="323" t="s">
        <v>1404</v>
      </c>
      <c r="G293" s="323" t="s">
        <v>1404</v>
      </c>
      <c r="H293" s="323" t="s">
        <v>1404</v>
      </c>
      <c r="I293" s="323" t="s">
        <v>1404</v>
      </c>
      <c r="J293" s="323" t="s">
        <v>1404</v>
      </c>
    </row>
    <row r="294" spans="2:10" s="99" customFormat="1" ht="13.8" x14ac:dyDescent="0.45">
      <c r="B294" s="100" t="s">
        <v>1044</v>
      </c>
      <c r="C294" s="111" t="s">
        <v>1404</v>
      </c>
      <c r="D294" s="111" t="s">
        <v>1404</v>
      </c>
      <c r="E294" s="99" t="s">
        <v>1404</v>
      </c>
      <c r="F294" s="323" t="s">
        <v>1404</v>
      </c>
      <c r="G294" s="323" t="s">
        <v>1404</v>
      </c>
      <c r="H294" s="323" t="s">
        <v>1404</v>
      </c>
      <c r="I294" s="323" t="s">
        <v>1404</v>
      </c>
      <c r="J294" s="323" t="s">
        <v>1404</v>
      </c>
    </row>
    <row r="295" spans="2:10" s="99" customFormat="1" ht="13.8" x14ac:dyDescent="0.45">
      <c r="B295" s="100" t="s">
        <v>972</v>
      </c>
      <c r="C295" s="111" t="s">
        <v>1404</v>
      </c>
      <c r="D295" s="111" t="s">
        <v>1404</v>
      </c>
      <c r="E295" s="99" t="s">
        <v>1404</v>
      </c>
      <c r="F295" s="323" t="s">
        <v>1404</v>
      </c>
      <c r="G295" s="323" t="s">
        <v>1404</v>
      </c>
      <c r="H295" s="323" t="s">
        <v>1404</v>
      </c>
      <c r="I295" s="323" t="s">
        <v>1404</v>
      </c>
      <c r="J295" s="323" t="s">
        <v>1404</v>
      </c>
    </row>
    <row r="296" spans="2:10" s="99" customFormat="1" ht="13.8" x14ac:dyDescent="0.45">
      <c r="B296" s="100" t="s">
        <v>1045</v>
      </c>
      <c r="C296" s="111" t="s">
        <v>1404</v>
      </c>
      <c r="D296" s="111" t="s">
        <v>1404</v>
      </c>
      <c r="E296" s="99" t="s">
        <v>1404</v>
      </c>
      <c r="F296" s="323" t="s">
        <v>1404</v>
      </c>
      <c r="G296" s="323" t="s">
        <v>1404</v>
      </c>
      <c r="H296" s="323" t="s">
        <v>1404</v>
      </c>
      <c r="I296" s="323" t="s">
        <v>1404</v>
      </c>
      <c r="J296" s="323" t="s">
        <v>1404</v>
      </c>
    </row>
    <row r="297" spans="2:10" s="99" customFormat="1" ht="13.8" x14ac:dyDescent="0.45">
      <c r="B297" s="100" t="s">
        <v>1013</v>
      </c>
      <c r="C297" s="111" t="s">
        <v>1404</v>
      </c>
      <c r="D297" s="111" t="s">
        <v>1404</v>
      </c>
      <c r="E297" s="99" t="s">
        <v>1404</v>
      </c>
      <c r="F297" s="323" t="s">
        <v>1404</v>
      </c>
      <c r="G297" s="323" t="s">
        <v>1404</v>
      </c>
      <c r="H297" s="323" t="s">
        <v>1404</v>
      </c>
      <c r="I297" s="323" t="s">
        <v>1404</v>
      </c>
      <c r="J297" s="323" t="s">
        <v>1404</v>
      </c>
    </row>
    <row r="298" spans="2:10" s="99" customFormat="1" ht="13.8" x14ac:dyDescent="0.45">
      <c r="B298" s="100" t="s">
        <v>1070</v>
      </c>
      <c r="C298" s="111" t="s">
        <v>1404</v>
      </c>
      <c r="D298" s="111" t="s">
        <v>1404</v>
      </c>
      <c r="E298" s="99" t="s">
        <v>1404</v>
      </c>
      <c r="F298" s="323" t="s">
        <v>1404</v>
      </c>
      <c r="G298" s="323" t="s">
        <v>1404</v>
      </c>
      <c r="H298" s="323" t="s">
        <v>1404</v>
      </c>
      <c r="I298" s="323" t="s">
        <v>1404</v>
      </c>
      <c r="J298" s="323" t="s">
        <v>1404</v>
      </c>
    </row>
    <row r="299" spans="2:10" s="99" customFormat="1" ht="13.8" x14ac:dyDescent="0.45">
      <c r="B299" s="100" t="s">
        <v>973</v>
      </c>
      <c r="C299" s="111" t="s">
        <v>1404</v>
      </c>
      <c r="D299" s="111" t="s">
        <v>1404</v>
      </c>
      <c r="E299" s="99" t="s">
        <v>1404</v>
      </c>
      <c r="F299" s="323" t="s">
        <v>1404</v>
      </c>
      <c r="G299" s="323" t="s">
        <v>1404</v>
      </c>
      <c r="H299" s="323" t="s">
        <v>1404</v>
      </c>
      <c r="I299" s="323" t="s">
        <v>1404</v>
      </c>
      <c r="J299" s="323" t="s">
        <v>1404</v>
      </c>
    </row>
    <row r="300" spans="2:10" s="99" customFormat="1" ht="13.8" x14ac:dyDescent="0.45">
      <c r="B300" s="100" t="s">
        <v>866</v>
      </c>
      <c r="C300" s="111" t="s">
        <v>1404</v>
      </c>
      <c r="D300" s="111" t="s">
        <v>1404</v>
      </c>
      <c r="E300" s="99" t="s">
        <v>1404</v>
      </c>
      <c r="F300" s="323" t="s">
        <v>1404</v>
      </c>
      <c r="G300" s="323" t="s">
        <v>1404</v>
      </c>
      <c r="H300" s="323" t="s">
        <v>1404</v>
      </c>
      <c r="I300" s="323" t="s">
        <v>1404</v>
      </c>
      <c r="J300" s="323" t="s">
        <v>1404</v>
      </c>
    </row>
    <row r="301" spans="2:10" s="99" customFormat="1" ht="13.8" x14ac:dyDescent="0.45">
      <c r="B301" s="100" t="s">
        <v>922</v>
      </c>
      <c r="C301" s="111" t="s">
        <v>1404</v>
      </c>
      <c r="D301" s="111" t="s">
        <v>1404</v>
      </c>
      <c r="E301" s="99" t="s">
        <v>1404</v>
      </c>
      <c r="F301" s="323" t="s">
        <v>1404</v>
      </c>
      <c r="G301" s="323" t="s">
        <v>1404</v>
      </c>
      <c r="H301" s="323" t="s">
        <v>1404</v>
      </c>
      <c r="I301" s="323" t="s">
        <v>1404</v>
      </c>
      <c r="J301" s="323" t="s">
        <v>1404</v>
      </c>
    </row>
    <row r="302" spans="2:10" s="99" customFormat="1" ht="13.8" x14ac:dyDescent="0.45">
      <c r="B302" s="100" t="s">
        <v>787</v>
      </c>
      <c r="C302" s="111" t="s">
        <v>1404</v>
      </c>
      <c r="D302" s="111" t="s">
        <v>1404</v>
      </c>
      <c r="E302" s="99" t="s">
        <v>1404</v>
      </c>
      <c r="F302" s="323" t="s">
        <v>1404</v>
      </c>
      <c r="G302" s="323" t="s">
        <v>1404</v>
      </c>
      <c r="H302" s="323" t="s">
        <v>1404</v>
      </c>
      <c r="I302" s="323" t="s">
        <v>1404</v>
      </c>
      <c r="J302" s="323" t="s">
        <v>1404</v>
      </c>
    </row>
    <row r="303" spans="2:10" s="99" customFormat="1" ht="13.8" x14ac:dyDescent="0.45">
      <c r="B303" s="100" t="s">
        <v>775</v>
      </c>
      <c r="C303" s="111" t="s">
        <v>1404</v>
      </c>
      <c r="D303" s="111" t="s">
        <v>1404</v>
      </c>
      <c r="E303" s="99" t="s">
        <v>1404</v>
      </c>
      <c r="F303" s="323" t="s">
        <v>1404</v>
      </c>
      <c r="G303" s="323" t="s">
        <v>1404</v>
      </c>
      <c r="H303" s="323" t="s">
        <v>1404</v>
      </c>
      <c r="I303" s="323" t="s">
        <v>1404</v>
      </c>
      <c r="J303" s="323" t="s">
        <v>1404</v>
      </c>
    </row>
    <row r="304" spans="2:10" s="99" customFormat="1" ht="13.8" x14ac:dyDescent="0.45">
      <c r="B304" s="100" t="s">
        <v>776</v>
      </c>
      <c r="C304" s="111" t="s">
        <v>1404</v>
      </c>
      <c r="D304" s="111" t="s">
        <v>1404</v>
      </c>
      <c r="E304" s="99" t="s">
        <v>1404</v>
      </c>
      <c r="F304" s="323" t="s">
        <v>1404</v>
      </c>
      <c r="G304" s="323" t="s">
        <v>1404</v>
      </c>
      <c r="H304" s="323" t="s">
        <v>1404</v>
      </c>
      <c r="I304" s="323" t="s">
        <v>1404</v>
      </c>
      <c r="J304" s="323" t="s">
        <v>1404</v>
      </c>
    </row>
    <row r="305" spans="2:10" s="99" customFormat="1" ht="13.8" x14ac:dyDescent="0.45">
      <c r="B305" s="100" t="s">
        <v>1071</v>
      </c>
      <c r="C305" s="111" t="s">
        <v>1404</v>
      </c>
      <c r="D305" s="111" t="s">
        <v>1404</v>
      </c>
      <c r="E305" s="99" t="s">
        <v>1404</v>
      </c>
      <c r="F305" s="323" t="s">
        <v>1404</v>
      </c>
      <c r="G305" s="323" t="s">
        <v>1404</v>
      </c>
      <c r="H305" s="323" t="s">
        <v>1404</v>
      </c>
      <c r="I305" s="323" t="s">
        <v>1404</v>
      </c>
      <c r="J305" s="323" t="s">
        <v>1404</v>
      </c>
    </row>
    <row r="306" spans="2:10" s="99" customFormat="1" ht="13.8" x14ac:dyDescent="0.45">
      <c r="B306" s="100" t="s">
        <v>631</v>
      </c>
      <c r="C306" s="111" t="s">
        <v>1404</v>
      </c>
      <c r="D306" s="111" t="s">
        <v>1404</v>
      </c>
      <c r="E306" s="99" t="s">
        <v>1404</v>
      </c>
      <c r="F306" s="323" t="s">
        <v>1404</v>
      </c>
      <c r="G306" s="323" t="s">
        <v>1404</v>
      </c>
      <c r="H306" s="323" t="s">
        <v>1404</v>
      </c>
      <c r="I306" s="323" t="s">
        <v>1404</v>
      </c>
      <c r="J306" s="323" t="s">
        <v>1404</v>
      </c>
    </row>
    <row r="307" spans="2:10" s="99" customFormat="1" ht="13.8" x14ac:dyDescent="0.45">
      <c r="B307" s="100" t="s">
        <v>632</v>
      </c>
      <c r="C307" s="111" t="s">
        <v>1404</v>
      </c>
      <c r="D307" s="111" t="s">
        <v>1404</v>
      </c>
      <c r="E307" s="99" t="s">
        <v>1404</v>
      </c>
      <c r="F307" s="323" t="s">
        <v>1404</v>
      </c>
      <c r="G307" s="323" t="s">
        <v>1404</v>
      </c>
      <c r="H307" s="323" t="s">
        <v>1404</v>
      </c>
      <c r="I307" s="323" t="s">
        <v>1404</v>
      </c>
      <c r="J307" s="323" t="s">
        <v>1404</v>
      </c>
    </row>
    <row r="308" spans="2:10" s="99" customFormat="1" ht="13.8" x14ac:dyDescent="0.45">
      <c r="B308" s="100" t="s">
        <v>758</v>
      </c>
      <c r="C308" s="111" t="s">
        <v>1404</v>
      </c>
      <c r="D308" s="111" t="s">
        <v>1404</v>
      </c>
      <c r="E308" s="99" t="s">
        <v>1404</v>
      </c>
      <c r="F308" s="323" t="s">
        <v>1404</v>
      </c>
      <c r="G308" s="323" t="s">
        <v>1404</v>
      </c>
      <c r="H308" s="323" t="s">
        <v>1404</v>
      </c>
      <c r="I308" s="323" t="s">
        <v>1404</v>
      </c>
      <c r="J308" s="323" t="s">
        <v>1404</v>
      </c>
    </row>
    <row r="309" spans="2:10" s="99" customFormat="1" ht="13.8" x14ac:dyDescent="0.45">
      <c r="B309" s="100" t="s">
        <v>974</v>
      </c>
      <c r="C309" s="111" t="s">
        <v>1404</v>
      </c>
      <c r="D309" s="111" t="s">
        <v>1404</v>
      </c>
      <c r="E309" s="99" t="s">
        <v>1404</v>
      </c>
      <c r="F309" s="323" t="s">
        <v>1404</v>
      </c>
      <c r="G309" s="323" t="s">
        <v>1404</v>
      </c>
      <c r="H309" s="323" t="s">
        <v>1404</v>
      </c>
      <c r="I309" s="323" t="s">
        <v>1404</v>
      </c>
      <c r="J309" s="323" t="s">
        <v>1404</v>
      </c>
    </row>
    <row r="310" spans="2:10" s="99" customFormat="1" ht="13.8" x14ac:dyDescent="0.45">
      <c r="B310" s="100" t="s">
        <v>961</v>
      </c>
      <c r="C310" s="111" t="s">
        <v>1404</v>
      </c>
      <c r="D310" s="111" t="s">
        <v>1404</v>
      </c>
      <c r="E310" s="99" t="s">
        <v>1404</v>
      </c>
      <c r="F310" s="323" t="s">
        <v>1404</v>
      </c>
      <c r="G310" s="323" t="s">
        <v>1404</v>
      </c>
      <c r="H310" s="323" t="s">
        <v>1404</v>
      </c>
      <c r="I310" s="323" t="s">
        <v>1404</v>
      </c>
      <c r="J310" s="323" t="s">
        <v>1404</v>
      </c>
    </row>
    <row r="311" spans="2:10" s="99" customFormat="1" ht="13.8" x14ac:dyDescent="0.45">
      <c r="B311" s="100" t="s">
        <v>759</v>
      </c>
      <c r="C311" s="111" t="s">
        <v>1404</v>
      </c>
      <c r="D311" s="111" t="s">
        <v>1404</v>
      </c>
      <c r="E311" s="99" t="s">
        <v>1404</v>
      </c>
      <c r="F311" s="323" t="s">
        <v>1404</v>
      </c>
      <c r="G311" s="323" t="s">
        <v>1404</v>
      </c>
      <c r="H311" s="323" t="s">
        <v>1404</v>
      </c>
      <c r="I311" s="323" t="s">
        <v>1404</v>
      </c>
      <c r="J311" s="323" t="s">
        <v>1404</v>
      </c>
    </row>
    <row r="312" spans="2:10" s="99" customFormat="1" ht="13.8" x14ac:dyDescent="0.45">
      <c r="B312" s="100" t="s">
        <v>760</v>
      </c>
      <c r="C312" s="111" t="s">
        <v>1404</v>
      </c>
      <c r="D312" s="111" t="s">
        <v>1404</v>
      </c>
      <c r="E312" s="99" t="s">
        <v>1404</v>
      </c>
      <c r="F312" s="323" t="s">
        <v>1404</v>
      </c>
      <c r="G312" s="323" t="s">
        <v>1404</v>
      </c>
      <c r="H312" s="323" t="s">
        <v>1404</v>
      </c>
      <c r="I312" s="323" t="s">
        <v>1404</v>
      </c>
      <c r="J312" s="323" t="s">
        <v>1404</v>
      </c>
    </row>
    <row r="313" spans="2:10" s="99" customFormat="1" ht="13.8" x14ac:dyDescent="0.45">
      <c r="B313" s="100" t="s">
        <v>761</v>
      </c>
      <c r="C313" s="111" t="s">
        <v>1404</v>
      </c>
      <c r="D313" s="111" t="s">
        <v>1404</v>
      </c>
      <c r="E313" s="99" t="s">
        <v>1404</v>
      </c>
      <c r="F313" s="323" t="s">
        <v>1404</v>
      </c>
      <c r="G313" s="323" t="s">
        <v>1404</v>
      </c>
      <c r="H313" s="323" t="s">
        <v>1404</v>
      </c>
      <c r="I313" s="323" t="s">
        <v>1404</v>
      </c>
      <c r="J313" s="323" t="s">
        <v>1404</v>
      </c>
    </row>
    <row r="314" spans="2:10" s="99" customFormat="1" ht="13.8" x14ac:dyDescent="0.45">
      <c r="B314" s="100" t="s">
        <v>1052</v>
      </c>
      <c r="C314" s="111" t="s">
        <v>1404</v>
      </c>
      <c r="D314" s="111" t="s">
        <v>1404</v>
      </c>
      <c r="E314" s="99" t="s">
        <v>1404</v>
      </c>
      <c r="F314" s="323" t="s">
        <v>1404</v>
      </c>
      <c r="G314" s="323" t="s">
        <v>1404</v>
      </c>
      <c r="H314" s="323" t="s">
        <v>1404</v>
      </c>
      <c r="I314" s="323" t="s">
        <v>1404</v>
      </c>
      <c r="J314" s="323" t="s">
        <v>1404</v>
      </c>
    </row>
    <row r="315" spans="2:10" s="99" customFormat="1" ht="13.8" x14ac:dyDescent="0.45">
      <c r="B315" s="100" t="s">
        <v>962</v>
      </c>
      <c r="C315" s="111" t="s">
        <v>1404</v>
      </c>
      <c r="D315" s="111" t="s">
        <v>1404</v>
      </c>
      <c r="E315" s="99" t="s">
        <v>1404</v>
      </c>
      <c r="F315" s="323" t="s">
        <v>1404</v>
      </c>
      <c r="G315" s="323" t="s">
        <v>1404</v>
      </c>
      <c r="H315" s="323" t="s">
        <v>1404</v>
      </c>
      <c r="I315" s="323" t="s">
        <v>1404</v>
      </c>
      <c r="J315" s="323" t="s">
        <v>1404</v>
      </c>
    </row>
    <row r="316" spans="2:10" s="99" customFormat="1" ht="13.8" x14ac:dyDescent="0.45">
      <c r="B316" s="100" t="s">
        <v>709</v>
      </c>
      <c r="C316" s="111" t="s">
        <v>1404</v>
      </c>
      <c r="D316" s="111" t="s">
        <v>1404</v>
      </c>
      <c r="E316" s="99" t="s">
        <v>1404</v>
      </c>
      <c r="F316" s="323" t="s">
        <v>1404</v>
      </c>
      <c r="G316" s="323" t="s">
        <v>1404</v>
      </c>
      <c r="H316" s="323" t="s">
        <v>1404</v>
      </c>
      <c r="I316" s="323" t="s">
        <v>1404</v>
      </c>
      <c r="J316" s="323" t="s">
        <v>1404</v>
      </c>
    </row>
    <row r="317" spans="2:10" s="99" customFormat="1" ht="13.8" x14ac:dyDescent="0.45">
      <c r="B317" s="100" t="s">
        <v>1072</v>
      </c>
      <c r="C317" s="111" t="s">
        <v>1404</v>
      </c>
      <c r="D317" s="111" t="s">
        <v>1404</v>
      </c>
      <c r="E317" s="99" t="s">
        <v>1404</v>
      </c>
      <c r="F317" s="323" t="s">
        <v>1404</v>
      </c>
      <c r="G317" s="323" t="s">
        <v>1404</v>
      </c>
      <c r="H317" s="323" t="s">
        <v>1404</v>
      </c>
      <c r="I317" s="323" t="s">
        <v>1404</v>
      </c>
      <c r="J317" s="323" t="s">
        <v>1404</v>
      </c>
    </row>
    <row r="318" spans="2:10" s="99" customFormat="1" ht="13.8" x14ac:dyDescent="0.45">
      <c r="B318" s="100" t="s">
        <v>797</v>
      </c>
      <c r="C318" s="111" t="s">
        <v>1404</v>
      </c>
      <c r="D318" s="111" t="s">
        <v>1404</v>
      </c>
      <c r="E318" s="99" t="s">
        <v>1404</v>
      </c>
      <c r="F318" s="323" t="s">
        <v>1404</v>
      </c>
      <c r="G318" s="323" t="s">
        <v>1404</v>
      </c>
      <c r="H318" s="323" t="s">
        <v>1404</v>
      </c>
      <c r="I318" s="323" t="s">
        <v>1404</v>
      </c>
      <c r="J318" s="323" t="s">
        <v>1404</v>
      </c>
    </row>
    <row r="319" spans="2:10" s="99" customFormat="1" ht="13.8" x14ac:dyDescent="0.45">
      <c r="B319" s="100" t="s">
        <v>766</v>
      </c>
      <c r="C319" s="111" t="s">
        <v>1404</v>
      </c>
      <c r="D319" s="111" t="s">
        <v>1404</v>
      </c>
      <c r="E319" s="99" t="s">
        <v>1404</v>
      </c>
      <c r="F319" s="323" t="s">
        <v>1404</v>
      </c>
      <c r="G319" s="323" t="s">
        <v>1404</v>
      </c>
      <c r="H319" s="323" t="s">
        <v>1404</v>
      </c>
      <c r="I319" s="323" t="s">
        <v>1404</v>
      </c>
      <c r="J319" s="323" t="s">
        <v>1404</v>
      </c>
    </row>
    <row r="320" spans="2:10" s="99" customFormat="1" ht="13.8" x14ac:dyDescent="0.45">
      <c r="B320" s="100" t="s">
        <v>650</v>
      </c>
      <c r="C320" s="111" t="s">
        <v>1404</v>
      </c>
      <c r="D320" s="111" t="s">
        <v>1404</v>
      </c>
      <c r="E320" s="99" t="s">
        <v>1404</v>
      </c>
      <c r="F320" s="323" t="s">
        <v>1404</v>
      </c>
      <c r="G320" s="323" t="s">
        <v>1404</v>
      </c>
      <c r="H320" s="323" t="s">
        <v>1404</v>
      </c>
      <c r="I320" s="323" t="s">
        <v>1404</v>
      </c>
      <c r="J320" s="323" t="s">
        <v>1404</v>
      </c>
    </row>
    <row r="321" spans="2:10" s="99" customFormat="1" ht="13.8" x14ac:dyDescent="0.45">
      <c r="B321" s="100" t="s">
        <v>684</v>
      </c>
      <c r="C321" s="111" t="s">
        <v>1404</v>
      </c>
      <c r="D321" s="111" t="s">
        <v>1404</v>
      </c>
      <c r="E321" s="99" t="s">
        <v>1404</v>
      </c>
      <c r="F321" s="323" t="s">
        <v>1404</v>
      </c>
      <c r="G321" s="323" t="s">
        <v>1404</v>
      </c>
      <c r="H321" s="323" t="s">
        <v>1404</v>
      </c>
      <c r="I321" s="323" t="s">
        <v>1404</v>
      </c>
      <c r="J321" s="323" t="s">
        <v>1404</v>
      </c>
    </row>
    <row r="322" spans="2:10" s="99" customFormat="1" ht="13.8" x14ac:dyDescent="0.45">
      <c r="B322" s="100" t="s">
        <v>651</v>
      </c>
      <c r="C322" s="111" t="s">
        <v>1404</v>
      </c>
      <c r="D322" s="111" t="s">
        <v>1404</v>
      </c>
      <c r="E322" s="99" t="s">
        <v>1404</v>
      </c>
      <c r="F322" s="323" t="s">
        <v>1404</v>
      </c>
      <c r="G322" s="323" t="s">
        <v>1404</v>
      </c>
      <c r="H322" s="323" t="s">
        <v>1404</v>
      </c>
      <c r="I322" s="323" t="s">
        <v>1404</v>
      </c>
      <c r="J322" s="323" t="s">
        <v>1404</v>
      </c>
    </row>
    <row r="323" spans="2:10" s="99" customFormat="1" ht="13.8" x14ac:dyDescent="0.45">
      <c r="B323" s="100" t="s">
        <v>685</v>
      </c>
      <c r="C323" s="111" t="s">
        <v>1404</v>
      </c>
      <c r="D323" s="111" t="s">
        <v>1404</v>
      </c>
      <c r="E323" s="99" t="s">
        <v>1404</v>
      </c>
      <c r="F323" s="323" t="s">
        <v>1404</v>
      </c>
      <c r="G323" s="323" t="s">
        <v>1404</v>
      </c>
      <c r="H323" s="323" t="s">
        <v>1404</v>
      </c>
      <c r="I323" s="323" t="s">
        <v>1404</v>
      </c>
      <c r="J323" s="323" t="s">
        <v>1404</v>
      </c>
    </row>
    <row r="324" spans="2:10" s="99" customFormat="1" ht="13.8" x14ac:dyDescent="0.45">
      <c r="B324" s="100" t="s">
        <v>652</v>
      </c>
      <c r="C324" s="111" t="s">
        <v>1404</v>
      </c>
      <c r="D324" s="111" t="s">
        <v>1404</v>
      </c>
      <c r="E324" s="99" t="s">
        <v>1404</v>
      </c>
      <c r="F324" s="323" t="s">
        <v>1404</v>
      </c>
      <c r="G324" s="323" t="s">
        <v>1404</v>
      </c>
      <c r="H324" s="323" t="s">
        <v>1404</v>
      </c>
      <c r="I324" s="323" t="s">
        <v>1404</v>
      </c>
      <c r="J324" s="323" t="s">
        <v>1404</v>
      </c>
    </row>
    <row r="325" spans="2:10" s="99" customFormat="1" ht="13.8" x14ac:dyDescent="0.45">
      <c r="B325" s="100" t="s">
        <v>686</v>
      </c>
      <c r="C325" s="111" t="s">
        <v>1404</v>
      </c>
      <c r="D325" s="111" t="s">
        <v>1404</v>
      </c>
      <c r="E325" s="99" t="s">
        <v>1404</v>
      </c>
      <c r="F325" s="323" t="s">
        <v>1404</v>
      </c>
      <c r="G325" s="323" t="s">
        <v>1404</v>
      </c>
      <c r="H325" s="323" t="s">
        <v>1404</v>
      </c>
      <c r="I325" s="323" t="s">
        <v>1404</v>
      </c>
      <c r="J325" s="323" t="s">
        <v>1404</v>
      </c>
    </row>
    <row r="326" spans="2:10" s="99" customFormat="1" ht="13.8" x14ac:dyDescent="0.45">
      <c r="B326" s="100" t="s">
        <v>916</v>
      </c>
      <c r="C326" s="111" t="s">
        <v>1404</v>
      </c>
      <c r="D326" s="111" t="s">
        <v>1404</v>
      </c>
      <c r="E326" s="99" t="s">
        <v>1404</v>
      </c>
      <c r="F326" s="323" t="s">
        <v>1404</v>
      </c>
      <c r="G326" s="323" t="s">
        <v>1404</v>
      </c>
      <c r="H326" s="323" t="s">
        <v>1404</v>
      </c>
      <c r="I326" s="323" t="s">
        <v>1404</v>
      </c>
      <c r="J326" s="323" t="s">
        <v>1404</v>
      </c>
    </row>
    <row r="327" spans="2:10" s="99" customFormat="1" ht="13.8" x14ac:dyDescent="0.45">
      <c r="B327" s="100" t="s">
        <v>1073</v>
      </c>
      <c r="C327" s="111" t="s">
        <v>1404</v>
      </c>
      <c r="D327" s="111" t="s">
        <v>1404</v>
      </c>
      <c r="E327" s="99" t="s">
        <v>1404</v>
      </c>
      <c r="F327" s="323" t="s">
        <v>1404</v>
      </c>
      <c r="G327" s="323" t="s">
        <v>1404</v>
      </c>
      <c r="H327" s="323" t="s">
        <v>1404</v>
      </c>
      <c r="I327" s="323" t="s">
        <v>1404</v>
      </c>
      <c r="J327" s="323" t="s">
        <v>1404</v>
      </c>
    </row>
    <row r="328" spans="2:10" s="99" customFormat="1" ht="13.8" x14ac:dyDescent="0.45">
      <c r="B328" s="100" t="s">
        <v>923</v>
      </c>
      <c r="C328" s="111" t="s">
        <v>1404</v>
      </c>
      <c r="D328" s="111" t="s">
        <v>1404</v>
      </c>
      <c r="E328" s="99" t="s">
        <v>1404</v>
      </c>
      <c r="F328" s="323" t="s">
        <v>1404</v>
      </c>
      <c r="G328" s="323" t="s">
        <v>1404</v>
      </c>
      <c r="H328" s="323" t="s">
        <v>1404</v>
      </c>
      <c r="I328" s="323" t="s">
        <v>1404</v>
      </c>
      <c r="J328" s="323" t="s">
        <v>1404</v>
      </c>
    </row>
    <row r="329" spans="2:10" s="99" customFormat="1" ht="13.8" x14ac:dyDescent="0.45">
      <c r="B329" s="100" t="s">
        <v>788</v>
      </c>
      <c r="C329" s="111" t="s">
        <v>1404</v>
      </c>
      <c r="D329" s="111" t="s">
        <v>1404</v>
      </c>
      <c r="E329" s="99" t="s">
        <v>1404</v>
      </c>
      <c r="F329" s="323" t="s">
        <v>1404</v>
      </c>
      <c r="G329" s="323" t="s">
        <v>1404</v>
      </c>
      <c r="H329" s="323" t="s">
        <v>1404</v>
      </c>
      <c r="I329" s="323" t="s">
        <v>1404</v>
      </c>
      <c r="J329" s="323" t="s">
        <v>1404</v>
      </c>
    </row>
    <row r="330" spans="2:10" s="99" customFormat="1" ht="13.8" x14ac:dyDescent="0.45">
      <c r="B330" s="100" t="s">
        <v>1046</v>
      </c>
      <c r="C330" s="111" t="s">
        <v>1404</v>
      </c>
      <c r="D330" s="111" t="s">
        <v>1404</v>
      </c>
      <c r="E330" s="99" t="s">
        <v>1404</v>
      </c>
      <c r="F330" s="323" t="s">
        <v>1404</v>
      </c>
      <c r="G330" s="323" t="s">
        <v>1404</v>
      </c>
      <c r="H330" s="323" t="s">
        <v>1404</v>
      </c>
      <c r="I330" s="323" t="s">
        <v>1404</v>
      </c>
      <c r="J330" s="323" t="s">
        <v>1404</v>
      </c>
    </row>
    <row r="331" spans="2:10" s="99" customFormat="1" ht="13.8" x14ac:dyDescent="0.45">
      <c r="B331" s="100" t="s">
        <v>1047</v>
      </c>
      <c r="C331" s="111" t="s">
        <v>1404</v>
      </c>
      <c r="D331" s="111" t="s">
        <v>1404</v>
      </c>
      <c r="E331" s="99" t="s">
        <v>1404</v>
      </c>
      <c r="F331" s="323" t="s">
        <v>1404</v>
      </c>
      <c r="G331" s="323" t="s">
        <v>1404</v>
      </c>
      <c r="H331" s="323" t="s">
        <v>1404</v>
      </c>
      <c r="I331" s="323" t="s">
        <v>1404</v>
      </c>
      <c r="J331" s="323" t="s">
        <v>1404</v>
      </c>
    </row>
    <row r="332" spans="2:10" s="99" customFormat="1" ht="13.8" x14ac:dyDescent="0.45">
      <c r="B332" s="100" t="s">
        <v>710</v>
      </c>
      <c r="C332" s="111" t="s">
        <v>1404</v>
      </c>
      <c r="D332" s="111" t="s">
        <v>1404</v>
      </c>
      <c r="E332" s="99" t="s">
        <v>1404</v>
      </c>
      <c r="F332" s="323" t="s">
        <v>1404</v>
      </c>
      <c r="G332" s="323" t="s">
        <v>1404</v>
      </c>
      <c r="H332" s="323" t="s">
        <v>1404</v>
      </c>
      <c r="I332" s="323" t="s">
        <v>1404</v>
      </c>
      <c r="J332" s="323" t="s">
        <v>1404</v>
      </c>
    </row>
    <row r="333" spans="2:10" s="99" customFormat="1" ht="13.8" x14ac:dyDescent="0.45">
      <c r="B333" s="100" t="s">
        <v>767</v>
      </c>
      <c r="C333" s="111" t="s">
        <v>1404</v>
      </c>
      <c r="D333" s="111" t="s">
        <v>1404</v>
      </c>
      <c r="E333" s="99" t="s">
        <v>1404</v>
      </c>
      <c r="F333" s="323" t="s">
        <v>1404</v>
      </c>
      <c r="G333" s="323" t="s">
        <v>1404</v>
      </c>
      <c r="H333" s="323" t="s">
        <v>1404</v>
      </c>
      <c r="I333" s="323" t="s">
        <v>1404</v>
      </c>
      <c r="J333" s="323" t="s">
        <v>1404</v>
      </c>
    </row>
    <row r="334" spans="2:10" s="99" customFormat="1" ht="13.8" x14ac:dyDescent="0.45">
      <c r="B334" s="100" t="s">
        <v>798</v>
      </c>
      <c r="C334" s="111" t="s">
        <v>1404</v>
      </c>
      <c r="D334" s="111" t="s">
        <v>1404</v>
      </c>
      <c r="E334" s="99" t="s">
        <v>1404</v>
      </c>
      <c r="F334" s="323" t="s">
        <v>1404</v>
      </c>
      <c r="G334" s="323" t="s">
        <v>1404</v>
      </c>
      <c r="H334" s="323" t="s">
        <v>1404</v>
      </c>
      <c r="I334" s="323" t="s">
        <v>1404</v>
      </c>
      <c r="J334" s="323" t="s">
        <v>1404</v>
      </c>
    </row>
    <row r="335" spans="2:10" s="99" customFormat="1" ht="13.8" x14ac:dyDescent="0.45">
      <c r="B335" s="100" t="s">
        <v>1074</v>
      </c>
      <c r="C335" s="111" t="s">
        <v>1404</v>
      </c>
      <c r="D335" s="111" t="s">
        <v>1404</v>
      </c>
      <c r="E335" s="99" t="s">
        <v>1404</v>
      </c>
      <c r="F335" s="323" t="s">
        <v>1404</v>
      </c>
      <c r="G335" s="323" t="s">
        <v>1404</v>
      </c>
      <c r="H335" s="323" t="s">
        <v>1404</v>
      </c>
      <c r="I335" s="323" t="s">
        <v>1404</v>
      </c>
      <c r="J335" s="323" t="s">
        <v>1404</v>
      </c>
    </row>
    <row r="336" spans="2:10" s="99" customFormat="1" ht="13.8" x14ac:dyDescent="0.45">
      <c r="B336" s="100" t="s">
        <v>653</v>
      </c>
      <c r="C336" s="111" t="s">
        <v>1404</v>
      </c>
      <c r="D336" s="111" t="s">
        <v>1404</v>
      </c>
      <c r="E336" s="99" t="s">
        <v>1404</v>
      </c>
      <c r="F336" s="323" t="s">
        <v>1404</v>
      </c>
      <c r="G336" s="323" t="s">
        <v>1404</v>
      </c>
      <c r="H336" s="323" t="s">
        <v>1404</v>
      </c>
      <c r="I336" s="323" t="s">
        <v>1404</v>
      </c>
      <c r="J336" s="323" t="s">
        <v>1404</v>
      </c>
    </row>
    <row r="337" spans="2:10" s="99" customFormat="1" ht="13.8" x14ac:dyDescent="0.45">
      <c r="B337" s="100" t="s">
        <v>799</v>
      </c>
      <c r="C337" s="111" t="s">
        <v>1404</v>
      </c>
      <c r="D337" s="111" t="s">
        <v>1404</v>
      </c>
      <c r="E337" s="99" t="s">
        <v>1404</v>
      </c>
      <c r="F337" s="323" t="s">
        <v>1404</v>
      </c>
      <c r="G337" s="323" t="s">
        <v>1404</v>
      </c>
      <c r="H337" s="323" t="s">
        <v>1404</v>
      </c>
      <c r="I337" s="323" t="s">
        <v>1404</v>
      </c>
      <c r="J337" s="323" t="s">
        <v>1404</v>
      </c>
    </row>
    <row r="338" spans="2:10" s="99" customFormat="1" ht="13.8" x14ac:dyDescent="0.45">
      <c r="B338" s="100" t="s">
        <v>748</v>
      </c>
      <c r="C338" s="111" t="s">
        <v>1404</v>
      </c>
      <c r="D338" s="111" t="s">
        <v>1404</v>
      </c>
      <c r="E338" s="99" t="s">
        <v>1404</v>
      </c>
      <c r="F338" s="323" t="s">
        <v>1404</v>
      </c>
      <c r="G338" s="323" t="s">
        <v>1404</v>
      </c>
      <c r="H338" s="323" t="s">
        <v>1404</v>
      </c>
      <c r="I338" s="323" t="s">
        <v>1404</v>
      </c>
      <c r="J338" s="323" t="s">
        <v>1404</v>
      </c>
    </row>
    <row r="339" spans="2:10" s="99" customFormat="1" ht="13.8" x14ac:dyDescent="0.45">
      <c r="B339" s="100" t="s">
        <v>654</v>
      </c>
      <c r="C339" s="111" t="s">
        <v>1404</v>
      </c>
      <c r="D339" s="111" t="s">
        <v>1404</v>
      </c>
      <c r="E339" s="99" t="s">
        <v>1404</v>
      </c>
      <c r="F339" s="323" t="s">
        <v>1404</v>
      </c>
      <c r="G339" s="323" t="s">
        <v>1404</v>
      </c>
      <c r="H339" s="323" t="s">
        <v>1404</v>
      </c>
      <c r="I339" s="323" t="s">
        <v>1404</v>
      </c>
      <c r="J339" s="323" t="s">
        <v>1404</v>
      </c>
    </row>
    <row r="340" spans="2:10" s="99" customFormat="1" ht="13.8" x14ac:dyDescent="0.45">
      <c r="B340" s="100" t="s">
        <v>975</v>
      </c>
      <c r="C340" s="111" t="s">
        <v>1404</v>
      </c>
      <c r="D340" s="111" t="s">
        <v>1404</v>
      </c>
      <c r="E340" s="99" t="s">
        <v>1404</v>
      </c>
      <c r="F340" s="323" t="s">
        <v>1404</v>
      </c>
      <c r="G340" s="323" t="s">
        <v>1404</v>
      </c>
      <c r="H340" s="323" t="s">
        <v>1404</v>
      </c>
      <c r="I340" s="323" t="s">
        <v>1404</v>
      </c>
      <c r="J340" s="323" t="s">
        <v>1404</v>
      </c>
    </row>
    <row r="341" spans="2:10" s="99" customFormat="1" ht="13.8" x14ac:dyDescent="0.45">
      <c r="B341" s="100" t="s">
        <v>976</v>
      </c>
      <c r="C341" s="111" t="s">
        <v>1404</v>
      </c>
      <c r="D341" s="111" t="s">
        <v>1404</v>
      </c>
      <c r="E341" s="99" t="s">
        <v>1404</v>
      </c>
      <c r="F341" s="323" t="s">
        <v>1404</v>
      </c>
      <c r="G341" s="323" t="s">
        <v>1404</v>
      </c>
      <c r="H341" s="323" t="s">
        <v>1404</v>
      </c>
      <c r="I341" s="323" t="s">
        <v>1404</v>
      </c>
      <c r="J341" s="323" t="s">
        <v>1404</v>
      </c>
    </row>
    <row r="342" spans="2:10" s="99" customFormat="1" ht="13.8" x14ac:dyDescent="0.45">
      <c r="B342" s="100" t="s">
        <v>687</v>
      </c>
      <c r="C342" s="111" t="s">
        <v>1404</v>
      </c>
      <c r="D342" s="111" t="s">
        <v>1404</v>
      </c>
      <c r="E342" s="99" t="s">
        <v>1404</v>
      </c>
      <c r="F342" s="323" t="s">
        <v>1404</v>
      </c>
      <c r="G342" s="323" t="s">
        <v>1404</v>
      </c>
      <c r="H342" s="323" t="s">
        <v>1404</v>
      </c>
      <c r="I342" s="323" t="s">
        <v>1404</v>
      </c>
      <c r="J342" s="323" t="s">
        <v>1404</v>
      </c>
    </row>
    <row r="343" spans="2:10" s="99" customFormat="1" ht="13.8" x14ac:dyDescent="0.45">
      <c r="B343" s="100" t="s">
        <v>1075</v>
      </c>
      <c r="C343" s="111" t="s">
        <v>1404</v>
      </c>
      <c r="D343" s="111" t="s">
        <v>1404</v>
      </c>
      <c r="E343" s="99" t="s">
        <v>1404</v>
      </c>
      <c r="F343" s="323" t="s">
        <v>1404</v>
      </c>
      <c r="G343" s="323" t="s">
        <v>1404</v>
      </c>
      <c r="H343" s="323" t="s">
        <v>1404</v>
      </c>
      <c r="I343" s="323" t="s">
        <v>1404</v>
      </c>
      <c r="J343" s="323" t="s">
        <v>1404</v>
      </c>
    </row>
    <row r="344" spans="2:10" s="99" customFormat="1" ht="13.8" x14ac:dyDescent="0.45">
      <c r="B344" s="100" t="s">
        <v>749</v>
      </c>
      <c r="C344" s="111" t="s">
        <v>1404</v>
      </c>
      <c r="D344" s="111" t="s">
        <v>1404</v>
      </c>
      <c r="E344" s="99" t="s">
        <v>1404</v>
      </c>
      <c r="F344" s="323" t="s">
        <v>1404</v>
      </c>
      <c r="G344" s="323" t="s">
        <v>1404</v>
      </c>
      <c r="H344" s="323" t="s">
        <v>1404</v>
      </c>
      <c r="I344" s="323" t="s">
        <v>1404</v>
      </c>
      <c r="J344" s="323" t="s">
        <v>1404</v>
      </c>
    </row>
    <row r="345" spans="2:10" s="99" customFormat="1" ht="13.8" x14ac:dyDescent="0.45">
      <c r="B345" s="100" t="s">
        <v>711</v>
      </c>
      <c r="C345" s="111" t="s">
        <v>1404</v>
      </c>
      <c r="D345" s="111" t="s">
        <v>1404</v>
      </c>
      <c r="E345" s="99" t="s">
        <v>1404</v>
      </c>
      <c r="F345" s="323" t="s">
        <v>1404</v>
      </c>
      <c r="G345" s="323" t="s">
        <v>1404</v>
      </c>
      <c r="H345" s="323" t="s">
        <v>1404</v>
      </c>
      <c r="I345" s="323" t="s">
        <v>1404</v>
      </c>
      <c r="J345" s="323" t="s">
        <v>1404</v>
      </c>
    </row>
    <row r="346" spans="2:10" s="99" customFormat="1" ht="13.8" x14ac:dyDescent="0.45">
      <c r="B346" s="100" t="s">
        <v>712</v>
      </c>
      <c r="C346" s="111" t="s">
        <v>1404</v>
      </c>
      <c r="D346" s="111" t="s">
        <v>1404</v>
      </c>
      <c r="E346" s="99" t="s">
        <v>1404</v>
      </c>
      <c r="F346" s="323" t="s">
        <v>1404</v>
      </c>
      <c r="G346" s="323" t="s">
        <v>1404</v>
      </c>
      <c r="H346" s="323" t="s">
        <v>1404</v>
      </c>
      <c r="I346" s="323" t="s">
        <v>1404</v>
      </c>
      <c r="J346" s="323" t="s">
        <v>1404</v>
      </c>
    </row>
    <row r="347" spans="2:10" s="99" customFormat="1" ht="13.8" x14ac:dyDescent="0.45">
      <c r="B347" s="100" t="s">
        <v>762</v>
      </c>
      <c r="C347" s="111" t="s">
        <v>1404</v>
      </c>
      <c r="D347" s="111" t="s">
        <v>1404</v>
      </c>
      <c r="E347" s="99" t="s">
        <v>1404</v>
      </c>
      <c r="F347" s="323" t="s">
        <v>1404</v>
      </c>
      <c r="G347" s="323" t="s">
        <v>1404</v>
      </c>
      <c r="H347" s="323" t="s">
        <v>1404</v>
      </c>
      <c r="I347" s="323" t="s">
        <v>1404</v>
      </c>
      <c r="J347" s="323" t="s">
        <v>1404</v>
      </c>
    </row>
    <row r="348" spans="2:10" s="99" customFormat="1" ht="13.8" x14ac:dyDescent="0.45">
      <c r="B348" s="100" t="s">
        <v>713</v>
      </c>
      <c r="C348" s="111" t="s">
        <v>1404</v>
      </c>
      <c r="D348" s="111" t="s">
        <v>1404</v>
      </c>
      <c r="E348" s="99" t="s">
        <v>1404</v>
      </c>
      <c r="F348" s="323" t="s">
        <v>1404</v>
      </c>
      <c r="G348" s="323" t="s">
        <v>1404</v>
      </c>
      <c r="H348" s="323" t="s">
        <v>1404</v>
      </c>
      <c r="I348" s="323" t="s">
        <v>1404</v>
      </c>
      <c r="J348" s="323" t="s">
        <v>1404</v>
      </c>
    </row>
    <row r="349" spans="2:10" s="99" customFormat="1" ht="13.8" x14ac:dyDescent="0.45">
      <c r="B349" s="100" t="s">
        <v>750</v>
      </c>
      <c r="C349" s="111" t="s">
        <v>1404</v>
      </c>
      <c r="D349" s="111" t="s">
        <v>1404</v>
      </c>
      <c r="E349" s="99" t="s">
        <v>1404</v>
      </c>
      <c r="F349" s="323" t="s">
        <v>1404</v>
      </c>
      <c r="G349" s="323" t="s">
        <v>1404</v>
      </c>
      <c r="H349" s="323" t="s">
        <v>1404</v>
      </c>
      <c r="I349" s="323" t="s">
        <v>1404</v>
      </c>
      <c r="J349" s="323" t="s">
        <v>1404</v>
      </c>
    </row>
    <row r="350" spans="2:10" s="99" customFormat="1" ht="13.8" x14ac:dyDescent="0.45">
      <c r="B350" s="100" t="s">
        <v>714</v>
      </c>
      <c r="C350" s="111" t="s">
        <v>1404</v>
      </c>
      <c r="D350" s="111" t="s">
        <v>1404</v>
      </c>
      <c r="E350" s="99" t="s">
        <v>1404</v>
      </c>
      <c r="F350" s="323" t="s">
        <v>1404</v>
      </c>
      <c r="G350" s="323" t="s">
        <v>1404</v>
      </c>
      <c r="H350" s="323" t="s">
        <v>1404</v>
      </c>
      <c r="I350" s="323" t="s">
        <v>1404</v>
      </c>
      <c r="J350" s="323" t="s">
        <v>1404</v>
      </c>
    </row>
    <row r="351" spans="2:10" s="99" customFormat="1" ht="13.8" x14ac:dyDescent="0.45">
      <c r="B351" s="100" t="s">
        <v>1076</v>
      </c>
      <c r="C351" s="111" t="s">
        <v>1404</v>
      </c>
      <c r="D351" s="111" t="s">
        <v>1404</v>
      </c>
      <c r="E351" s="99" t="s">
        <v>1404</v>
      </c>
      <c r="F351" s="323" t="s">
        <v>1404</v>
      </c>
      <c r="G351" s="323" t="s">
        <v>1404</v>
      </c>
      <c r="H351" s="323" t="s">
        <v>1404</v>
      </c>
      <c r="I351" s="323" t="s">
        <v>1404</v>
      </c>
      <c r="J351" s="323" t="s">
        <v>1404</v>
      </c>
    </row>
    <row r="352" spans="2:10" s="99" customFormat="1" ht="13.8" x14ac:dyDescent="0.45">
      <c r="B352" s="100" t="s">
        <v>751</v>
      </c>
      <c r="C352" s="111" t="s">
        <v>1404</v>
      </c>
      <c r="D352" s="111" t="s">
        <v>1404</v>
      </c>
      <c r="E352" s="99" t="s">
        <v>1404</v>
      </c>
      <c r="F352" s="323" t="s">
        <v>1404</v>
      </c>
      <c r="G352" s="323" t="s">
        <v>1404</v>
      </c>
      <c r="H352" s="323" t="s">
        <v>1404</v>
      </c>
      <c r="I352" s="323" t="s">
        <v>1404</v>
      </c>
      <c r="J352" s="323" t="s">
        <v>1404</v>
      </c>
    </row>
    <row r="353" spans="2:10" s="99" customFormat="1" ht="13.8" x14ac:dyDescent="0.45">
      <c r="B353" s="100" t="s">
        <v>655</v>
      </c>
      <c r="C353" s="111" t="s">
        <v>1404</v>
      </c>
      <c r="D353" s="111" t="s">
        <v>1404</v>
      </c>
      <c r="E353" s="99" t="s">
        <v>1404</v>
      </c>
      <c r="F353" s="323" t="s">
        <v>1404</v>
      </c>
      <c r="G353" s="323" t="s">
        <v>1404</v>
      </c>
      <c r="H353" s="323" t="s">
        <v>1404</v>
      </c>
      <c r="I353" s="323" t="s">
        <v>1404</v>
      </c>
      <c r="J353" s="323" t="s">
        <v>1404</v>
      </c>
    </row>
    <row r="354" spans="2:10" s="99" customFormat="1" ht="13.8" x14ac:dyDescent="0.45">
      <c r="B354" s="100" t="s">
        <v>656</v>
      </c>
      <c r="C354" s="111" t="s">
        <v>1404</v>
      </c>
      <c r="D354" s="111" t="s">
        <v>1404</v>
      </c>
      <c r="E354" s="99" t="s">
        <v>1404</v>
      </c>
      <c r="F354" s="323" t="s">
        <v>1404</v>
      </c>
      <c r="G354" s="323" t="s">
        <v>1404</v>
      </c>
      <c r="H354" s="323" t="s">
        <v>1404</v>
      </c>
      <c r="I354" s="323" t="s">
        <v>1404</v>
      </c>
      <c r="J354" s="323" t="s">
        <v>1404</v>
      </c>
    </row>
    <row r="355" spans="2:10" s="99" customFormat="1" ht="13.8" x14ac:dyDescent="0.45">
      <c r="B355" s="100" t="s">
        <v>826</v>
      </c>
      <c r="C355" s="111" t="s">
        <v>1404</v>
      </c>
      <c r="D355" s="111" t="s">
        <v>1404</v>
      </c>
      <c r="E355" s="99" t="s">
        <v>1404</v>
      </c>
      <c r="F355" s="323" t="s">
        <v>1404</v>
      </c>
      <c r="G355" s="323" t="s">
        <v>1404</v>
      </c>
      <c r="H355" s="323" t="s">
        <v>1404</v>
      </c>
      <c r="I355" s="323" t="s">
        <v>1404</v>
      </c>
      <c r="J355" s="323" t="s">
        <v>1404</v>
      </c>
    </row>
    <row r="356" spans="2:10" s="99" customFormat="1" ht="13.8" x14ac:dyDescent="0.45">
      <c r="B356" s="100" t="s">
        <v>752</v>
      </c>
      <c r="C356" s="111" t="s">
        <v>1404</v>
      </c>
      <c r="D356" s="111" t="s">
        <v>1404</v>
      </c>
      <c r="E356" s="99" t="s">
        <v>1404</v>
      </c>
      <c r="F356" s="323" t="s">
        <v>1404</v>
      </c>
      <c r="G356" s="323" t="s">
        <v>1404</v>
      </c>
      <c r="H356" s="323" t="s">
        <v>1404</v>
      </c>
      <c r="I356" s="323" t="s">
        <v>1404</v>
      </c>
      <c r="J356" s="323" t="s">
        <v>1404</v>
      </c>
    </row>
    <row r="357" spans="2:10" s="99" customFormat="1" ht="13.8" x14ac:dyDescent="0.45">
      <c r="B357" s="100" t="s">
        <v>715</v>
      </c>
      <c r="C357" s="111" t="s">
        <v>1404</v>
      </c>
      <c r="D357" s="111" t="s">
        <v>1404</v>
      </c>
      <c r="E357" s="99" t="s">
        <v>1404</v>
      </c>
      <c r="F357" s="323" t="s">
        <v>1404</v>
      </c>
      <c r="G357" s="323" t="s">
        <v>1404</v>
      </c>
      <c r="H357" s="323" t="s">
        <v>1404</v>
      </c>
      <c r="I357" s="323" t="s">
        <v>1404</v>
      </c>
      <c r="J357" s="323" t="s">
        <v>1404</v>
      </c>
    </row>
    <row r="358" spans="2:10" s="99" customFormat="1" ht="13.8" x14ac:dyDescent="0.45">
      <c r="B358" s="100" t="s">
        <v>963</v>
      </c>
      <c r="C358" s="111" t="s">
        <v>1404</v>
      </c>
      <c r="D358" s="111" t="s">
        <v>1404</v>
      </c>
      <c r="E358" s="99" t="s">
        <v>1404</v>
      </c>
      <c r="F358" s="323" t="s">
        <v>1404</v>
      </c>
      <c r="G358" s="323" t="s">
        <v>1404</v>
      </c>
      <c r="H358" s="323" t="s">
        <v>1404</v>
      </c>
      <c r="I358" s="323" t="s">
        <v>1404</v>
      </c>
      <c r="J358" s="323" t="s">
        <v>1404</v>
      </c>
    </row>
    <row r="359" spans="2:10" s="99" customFormat="1" ht="13.8" x14ac:dyDescent="0.45">
      <c r="B359" s="100" t="s">
        <v>867</v>
      </c>
      <c r="C359" s="111" t="s">
        <v>1404</v>
      </c>
      <c r="D359" s="111" t="s">
        <v>1404</v>
      </c>
      <c r="E359" s="99" t="s">
        <v>1404</v>
      </c>
      <c r="F359" s="323" t="s">
        <v>1404</v>
      </c>
      <c r="G359" s="323" t="s">
        <v>1404</v>
      </c>
      <c r="H359" s="323" t="s">
        <v>1404</v>
      </c>
      <c r="I359" s="323" t="s">
        <v>1404</v>
      </c>
      <c r="J359" s="323" t="s">
        <v>1404</v>
      </c>
    </row>
    <row r="360" spans="2:10" s="99" customFormat="1" ht="13.8" x14ac:dyDescent="0.45">
      <c r="B360" s="100" t="s">
        <v>827</v>
      </c>
      <c r="C360" s="111" t="s">
        <v>1404</v>
      </c>
      <c r="D360" s="111" t="s">
        <v>1404</v>
      </c>
      <c r="E360" s="99" t="s">
        <v>1404</v>
      </c>
      <c r="F360" s="323" t="s">
        <v>1404</v>
      </c>
      <c r="G360" s="323" t="s">
        <v>1404</v>
      </c>
      <c r="H360" s="323" t="s">
        <v>1404</v>
      </c>
      <c r="I360" s="323" t="s">
        <v>1404</v>
      </c>
      <c r="J360" s="323" t="s">
        <v>1404</v>
      </c>
    </row>
    <row r="361" spans="2:10" s="99" customFormat="1" ht="13.8" x14ac:dyDescent="0.45">
      <c r="B361" s="100" t="s">
        <v>800</v>
      </c>
      <c r="C361" s="111" t="s">
        <v>1404</v>
      </c>
      <c r="D361" s="111" t="s">
        <v>1404</v>
      </c>
      <c r="E361" s="99" t="s">
        <v>1404</v>
      </c>
      <c r="F361" s="323" t="s">
        <v>1404</v>
      </c>
      <c r="G361" s="323" t="s">
        <v>1404</v>
      </c>
      <c r="H361" s="323" t="s">
        <v>1404</v>
      </c>
      <c r="I361" s="323" t="s">
        <v>1404</v>
      </c>
      <c r="J361" s="323" t="s">
        <v>1404</v>
      </c>
    </row>
    <row r="362" spans="2:10" s="99" customFormat="1" ht="13.8" x14ac:dyDescent="0.45">
      <c r="B362" s="100" t="s">
        <v>801</v>
      </c>
      <c r="C362" s="111" t="s">
        <v>1404</v>
      </c>
      <c r="D362" s="111" t="s">
        <v>1404</v>
      </c>
      <c r="E362" s="99" t="s">
        <v>1404</v>
      </c>
      <c r="F362" s="323" t="s">
        <v>1404</v>
      </c>
      <c r="G362" s="323" t="s">
        <v>1404</v>
      </c>
      <c r="H362" s="323" t="s">
        <v>1404</v>
      </c>
      <c r="I362" s="323" t="s">
        <v>1404</v>
      </c>
      <c r="J362" s="323" t="s">
        <v>1404</v>
      </c>
    </row>
    <row r="363" spans="2:10" s="99" customFormat="1" ht="13.8" x14ac:dyDescent="0.45">
      <c r="B363" s="100" t="s">
        <v>802</v>
      </c>
      <c r="C363" s="111" t="s">
        <v>1404</v>
      </c>
      <c r="D363" s="111" t="s">
        <v>1404</v>
      </c>
      <c r="E363" s="99" t="s">
        <v>1404</v>
      </c>
      <c r="F363" s="323" t="s">
        <v>1404</v>
      </c>
      <c r="G363" s="323" t="s">
        <v>1404</v>
      </c>
      <c r="H363" s="323" t="s">
        <v>1404</v>
      </c>
      <c r="I363" s="323" t="s">
        <v>1404</v>
      </c>
      <c r="J363" s="323" t="s">
        <v>1404</v>
      </c>
    </row>
    <row r="364" spans="2:10" s="99" customFormat="1" ht="13.8" x14ac:dyDescent="0.45">
      <c r="B364" s="100" t="s">
        <v>803</v>
      </c>
      <c r="C364" s="111" t="s">
        <v>1404</v>
      </c>
      <c r="D364" s="111" t="s">
        <v>1404</v>
      </c>
      <c r="E364" s="99" t="s">
        <v>1404</v>
      </c>
      <c r="F364" s="323" t="s">
        <v>1404</v>
      </c>
      <c r="G364" s="323" t="s">
        <v>1404</v>
      </c>
      <c r="H364" s="323" t="s">
        <v>1404</v>
      </c>
      <c r="I364" s="323" t="s">
        <v>1404</v>
      </c>
      <c r="J364" s="323" t="s">
        <v>1404</v>
      </c>
    </row>
    <row r="365" spans="2:10" s="99" customFormat="1" ht="13.8" x14ac:dyDescent="0.45">
      <c r="B365" s="100" t="s">
        <v>804</v>
      </c>
      <c r="C365" s="111" t="s">
        <v>1404</v>
      </c>
      <c r="D365" s="111" t="s">
        <v>1404</v>
      </c>
      <c r="E365" s="99" t="s">
        <v>1404</v>
      </c>
      <c r="F365" s="323" t="s">
        <v>1404</v>
      </c>
      <c r="G365" s="323" t="s">
        <v>1404</v>
      </c>
      <c r="H365" s="323" t="s">
        <v>1404</v>
      </c>
      <c r="I365" s="323" t="s">
        <v>1404</v>
      </c>
      <c r="J365" s="323" t="s">
        <v>1404</v>
      </c>
    </row>
    <row r="366" spans="2:10" s="99" customFormat="1" ht="13.8" x14ac:dyDescent="0.45">
      <c r="B366" s="100" t="s">
        <v>1053</v>
      </c>
      <c r="C366" s="111" t="s">
        <v>1404</v>
      </c>
      <c r="D366" s="111" t="s">
        <v>1404</v>
      </c>
      <c r="E366" s="99" t="s">
        <v>1404</v>
      </c>
      <c r="F366" s="323" t="s">
        <v>1404</v>
      </c>
      <c r="G366" s="323" t="s">
        <v>1404</v>
      </c>
      <c r="H366" s="323" t="s">
        <v>1404</v>
      </c>
      <c r="I366" s="323" t="s">
        <v>1404</v>
      </c>
      <c r="J366" s="323" t="s">
        <v>1404</v>
      </c>
    </row>
    <row r="367" spans="2:10" s="99" customFormat="1" ht="13.8" x14ac:dyDescent="0.45">
      <c r="B367" s="100" t="s">
        <v>1014</v>
      </c>
      <c r="C367" s="111" t="s">
        <v>1404</v>
      </c>
      <c r="D367" s="111" t="s">
        <v>1404</v>
      </c>
      <c r="E367" s="99" t="s">
        <v>1404</v>
      </c>
      <c r="F367" s="323" t="s">
        <v>1404</v>
      </c>
      <c r="G367" s="323" t="s">
        <v>1404</v>
      </c>
      <c r="H367" s="323" t="s">
        <v>1404</v>
      </c>
      <c r="I367" s="323" t="s">
        <v>1404</v>
      </c>
      <c r="J367" s="323" t="s">
        <v>1404</v>
      </c>
    </row>
    <row r="368" spans="2:10" s="99" customFormat="1" ht="13.8" x14ac:dyDescent="0.45">
      <c r="B368" s="100" t="s">
        <v>1015</v>
      </c>
      <c r="C368" s="111" t="s">
        <v>1404</v>
      </c>
      <c r="D368" s="111" t="s">
        <v>1404</v>
      </c>
      <c r="E368" s="99" t="s">
        <v>1404</v>
      </c>
      <c r="F368" s="323" t="s">
        <v>1404</v>
      </c>
      <c r="G368" s="323" t="s">
        <v>1404</v>
      </c>
      <c r="H368" s="323" t="s">
        <v>1404</v>
      </c>
      <c r="I368" s="323" t="s">
        <v>1404</v>
      </c>
      <c r="J368" s="323" t="s">
        <v>1404</v>
      </c>
    </row>
    <row r="369" spans="2:10" s="99" customFormat="1" ht="13.8" x14ac:dyDescent="0.45">
      <c r="B369" s="100" t="s">
        <v>688</v>
      </c>
      <c r="C369" s="111" t="s">
        <v>1404</v>
      </c>
      <c r="D369" s="111" t="s">
        <v>1404</v>
      </c>
      <c r="E369" s="99" t="s">
        <v>1404</v>
      </c>
      <c r="F369" s="323" t="s">
        <v>1404</v>
      </c>
      <c r="G369" s="323" t="s">
        <v>1404</v>
      </c>
      <c r="H369" s="323" t="s">
        <v>1404</v>
      </c>
      <c r="I369" s="323" t="s">
        <v>1404</v>
      </c>
      <c r="J369" s="323" t="s">
        <v>1404</v>
      </c>
    </row>
    <row r="370" spans="2:10" s="99" customFormat="1" ht="13.8" x14ac:dyDescent="0.45">
      <c r="B370" s="100" t="s">
        <v>689</v>
      </c>
      <c r="C370" s="111" t="s">
        <v>1404</v>
      </c>
      <c r="D370" s="111" t="s">
        <v>1404</v>
      </c>
      <c r="E370" s="99" t="s">
        <v>1404</v>
      </c>
      <c r="F370" s="323" t="s">
        <v>1404</v>
      </c>
      <c r="G370" s="323" t="s">
        <v>1404</v>
      </c>
      <c r="H370" s="323" t="s">
        <v>1404</v>
      </c>
      <c r="I370" s="323" t="s">
        <v>1404</v>
      </c>
      <c r="J370" s="323" t="s">
        <v>1404</v>
      </c>
    </row>
    <row r="371" spans="2:10" s="99" customFormat="1" ht="13.8" x14ac:dyDescent="0.45">
      <c r="B371" s="100" t="s">
        <v>1016</v>
      </c>
      <c r="C371" s="111" t="s">
        <v>1404</v>
      </c>
      <c r="D371" s="111" t="s">
        <v>1404</v>
      </c>
      <c r="E371" s="99" t="s">
        <v>1404</v>
      </c>
      <c r="F371" s="323" t="s">
        <v>1404</v>
      </c>
      <c r="G371" s="323" t="s">
        <v>1404</v>
      </c>
      <c r="H371" s="323" t="s">
        <v>1404</v>
      </c>
      <c r="I371" s="323" t="s">
        <v>1404</v>
      </c>
      <c r="J371" s="323" t="s">
        <v>1404</v>
      </c>
    </row>
    <row r="372" spans="2:10" s="99" customFormat="1" ht="13.8" x14ac:dyDescent="0.45">
      <c r="B372" s="100" t="s">
        <v>716</v>
      </c>
      <c r="C372" s="111" t="s">
        <v>1404</v>
      </c>
      <c r="D372" s="111" t="s">
        <v>1404</v>
      </c>
      <c r="E372" s="99" t="s">
        <v>1404</v>
      </c>
      <c r="F372" s="323" t="s">
        <v>1404</v>
      </c>
      <c r="G372" s="323" t="s">
        <v>1404</v>
      </c>
      <c r="H372" s="323" t="s">
        <v>1404</v>
      </c>
      <c r="I372" s="323" t="s">
        <v>1404</v>
      </c>
      <c r="J372" s="323" t="s">
        <v>1404</v>
      </c>
    </row>
    <row r="373" spans="2:10" s="99" customFormat="1" ht="13.8" x14ac:dyDescent="0.45">
      <c r="B373" s="100" t="s">
        <v>868</v>
      </c>
      <c r="C373" s="111" t="s">
        <v>1404</v>
      </c>
      <c r="D373" s="111" t="s">
        <v>1404</v>
      </c>
      <c r="E373" s="99" t="s">
        <v>1404</v>
      </c>
      <c r="F373" s="323" t="s">
        <v>1404</v>
      </c>
      <c r="G373" s="323" t="s">
        <v>1404</v>
      </c>
      <c r="H373" s="323" t="s">
        <v>1404</v>
      </c>
      <c r="I373" s="323" t="s">
        <v>1404</v>
      </c>
      <c r="J373" s="323" t="s">
        <v>1404</v>
      </c>
    </row>
    <row r="374" spans="2:10" s="99" customFormat="1" ht="13.8" x14ac:dyDescent="0.45">
      <c r="B374" s="100" t="s">
        <v>789</v>
      </c>
      <c r="C374" s="111" t="s">
        <v>1404</v>
      </c>
      <c r="D374" s="111" t="s">
        <v>1404</v>
      </c>
      <c r="E374" s="99" t="s">
        <v>1404</v>
      </c>
      <c r="F374" s="323" t="s">
        <v>1404</v>
      </c>
      <c r="G374" s="323" t="s">
        <v>1404</v>
      </c>
      <c r="H374" s="323" t="s">
        <v>1404</v>
      </c>
      <c r="I374" s="323" t="s">
        <v>1404</v>
      </c>
      <c r="J374" s="323" t="s">
        <v>1404</v>
      </c>
    </row>
    <row r="375" spans="2:10" s="99" customFormat="1" ht="13.8" x14ac:dyDescent="0.45">
      <c r="B375" s="100" t="s">
        <v>633</v>
      </c>
      <c r="C375" s="111" t="s">
        <v>1404</v>
      </c>
      <c r="D375" s="111" t="s">
        <v>1404</v>
      </c>
      <c r="E375" s="99" t="s">
        <v>1404</v>
      </c>
      <c r="F375" s="323" t="s">
        <v>1404</v>
      </c>
      <c r="G375" s="323" t="s">
        <v>1404</v>
      </c>
      <c r="H375" s="323" t="s">
        <v>1404</v>
      </c>
      <c r="I375" s="323" t="s">
        <v>1404</v>
      </c>
      <c r="J375" s="323" t="s">
        <v>1404</v>
      </c>
    </row>
    <row r="376" spans="2:10" s="99" customFormat="1" ht="13.8" x14ac:dyDescent="0.45">
      <c r="B376" s="100" t="s">
        <v>805</v>
      </c>
      <c r="C376" s="111" t="s">
        <v>1404</v>
      </c>
      <c r="D376" s="111" t="s">
        <v>1404</v>
      </c>
      <c r="E376" s="99" t="s">
        <v>1404</v>
      </c>
      <c r="F376" s="323" t="s">
        <v>1404</v>
      </c>
      <c r="G376" s="323" t="s">
        <v>1404</v>
      </c>
      <c r="H376" s="323" t="s">
        <v>1404</v>
      </c>
      <c r="I376" s="323" t="s">
        <v>1404</v>
      </c>
      <c r="J376" s="323" t="s">
        <v>1404</v>
      </c>
    </row>
    <row r="377" spans="2:10" s="99" customFormat="1" ht="13.8" x14ac:dyDescent="0.45">
      <c r="B377" s="100" t="s">
        <v>1017</v>
      </c>
      <c r="C377" s="111" t="s">
        <v>1404</v>
      </c>
      <c r="D377" s="111" t="s">
        <v>1404</v>
      </c>
      <c r="E377" s="99" t="s">
        <v>1404</v>
      </c>
      <c r="F377" s="323" t="s">
        <v>1404</v>
      </c>
      <c r="G377" s="323" t="s">
        <v>1404</v>
      </c>
      <c r="H377" s="323" t="s">
        <v>1404</v>
      </c>
      <c r="I377" s="323" t="s">
        <v>1404</v>
      </c>
      <c r="J377" s="323" t="s">
        <v>1404</v>
      </c>
    </row>
    <row r="378" spans="2:10" s="99" customFormat="1" ht="13.8" x14ac:dyDescent="0.45">
      <c r="B378" s="100" t="s">
        <v>806</v>
      </c>
      <c r="C378" s="111" t="s">
        <v>1404</v>
      </c>
      <c r="D378" s="111" t="s">
        <v>1404</v>
      </c>
      <c r="E378" s="99" t="s">
        <v>1404</v>
      </c>
      <c r="F378" s="323" t="s">
        <v>1404</v>
      </c>
      <c r="G378" s="323" t="s">
        <v>1404</v>
      </c>
      <c r="H378" s="323" t="s">
        <v>1404</v>
      </c>
      <c r="I378" s="323" t="s">
        <v>1404</v>
      </c>
      <c r="J378" s="323" t="s">
        <v>1404</v>
      </c>
    </row>
    <row r="379" spans="2:10" s="99" customFormat="1" ht="13.8" x14ac:dyDescent="0.45">
      <c r="B379" s="100" t="s">
        <v>1077</v>
      </c>
      <c r="C379" s="111" t="s">
        <v>1404</v>
      </c>
      <c r="D379" s="111" t="s">
        <v>1404</v>
      </c>
      <c r="E379" s="99" t="s">
        <v>1404</v>
      </c>
      <c r="F379" s="323" t="s">
        <v>1404</v>
      </c>
      <c r="G379" s="323" t="s">
        <v>1404</v>
      </c>
      <c r="H379" s="323" t="s">
        <v>1404</v>
      </c>
      <c r="I379" s="323" t="s">
        <v>1404</v>
      </c>
      <c r="J379" s="323" t="s">
        <v>1404</v>
      </c>
    </row>
    <row r="380" spans="2:10" s="99" customFormat="1" ht="13.8" x14ac:dyDescent="0.45">
      <c r="B380" s="100" t="s">
        <v>634</v>
      </c>
      <c r="C380" s="111" t="s">
        <v>1404</v>
      </c>
      <c r="D380" s="111" t="s">
        <v>1404</v>
      </c>
      <c r="E380" s="99" t="s">
        <v>1404</v>
      </c>
      <c r="F380" s="323" t="s">
        <v>1404</v>
      </c>
      <c r="G380" s="323" t="s">
        <v>1404</v>
      </c>
      <c r="H380" s="323" t="s">
        <v>1404</v>
      </c>
      <c r="I380" s="323" t="s">
        <v>1404</v>
      </c>
      <c r="J380" s="323" t="s">
        <v>1404</v>
      </c>
    </row>
    <row r="381" spans="2:10" s="99" customFormat="1" ht="13.8" x14ac:dyDescent="0.45">
      <c r="B381" s="100" t="s">
        <v>657</v>
      </c>
      <c r="C381" s="111" t="s">
        <v>1404</v>
      </c>
      <c r="D381" s="111" t="s">
        <v>1404</v>
      </c>
      <c r="E381" s="99" t="s">
        <v>1404</v>
      </c>
      <c r="F381" s="323" t="s">
        <v>1404</v>
      </c>
      <c r="G381" s="323" t="s">
        <v>1404</v>
      </c>
      <c r="H381" s="323" t="s">
        <v>1404</v>
      </c>
      <c r="I381" s="323" t="s">
        <v>1404</v>
      </c>
      <c r="J381" s="323" t="s">
        <v>1404</v>
      </c>
    </row>
    <row r="382" spans="2:10" s="99" customFormat="1" ht="13.8" x14ac:dyDescent="0.45">
      <c r="B382" s="100" t="s">
        <v>768</v>
      </c>
      <c r="C382" s="111" t="s">
        <v>1404</v>
      </c>
      <c r="D382" s="111" t="s">
        <v>1404</v>
      </c>
      <c r="E382" s="99" t="s">
        <v>1404</v>
      </c>
      <c r="F382" s="323" t="s">
        <v>1404</v>
      </c>
      <c r="G382" s="323" t="s">
        <v>1404</v>
      </c>
      <c r="H382" s="323" t="s">
        <v>1404</v>
      </c>
      <c r="I382" s="323" t="s">
        <v>1404</v>
      </c>
      <c r="J382" s="323" t="s">
        <v>1404</v>
      </c>
    </row>
    <row r="383" spans="2:10" s="99" customFormat="1" ht="13.8" x14ac:dyDescent="0.45">
      <c r="B383" s="100" t="s">
        <v>1018</v>
      </c>
      <c r="C383" s="111" t="s">
        <v>1404</v>
      </c>
      <c r="D383" s="111" t="s">
        <v>1404</v>
      </c>
      <c r="E383" s="99" t="s">
        <v>1404</v>
      </c>
      <c r="F383" s="323" t="s">
        <v>1404</v>
      </c>
      <c r="G383" s="323" t="s">
        <v>1404</v>
      </c>
      <c r="H383" s="323" t="s">
        <v>1404</v>
      </c>
      <c r="I383" s="323" t="s">
        <v>1404</v>
      </c>
      <c r="J383" s="323" t="s">
        <v>1404</v>
      </c>
    </row>
    <row r="384" spans="2:10" s="99" customFormat="1" ht="13.8" x14ac:dyDescent="0.45">
      <c r="B384" s="100" t="s">
        <v>635</v>
      </c>
      <c r="C384" s="111" t="s">
        <v>1404</v>
      </c>
      <c r="D384" s="111" t="s">
        <v>1404</v>
      </c>
      <c r="E384" s="99" t="s">
        <v>1404</v>
      </c>
      <c r="F384" s="323" t="s">
        <v>1404</v>
      </c>
      <c r="G384" s="323" t="s">
        <v>1404</v>
      </c>
      <c r="H384" s="323" t="s">
        <v>1404</v>
      </c>
      <c r="I384" s="323" t="s">
        <v>1404</v>
      </c>
      <c r="J384" s="323" t="s">
        <v>1404</v>
      </c>
    </row>
    <row r="385" spans="2:10" s="99" customFormat="1" ht="13.8" x14ac:dyDescent="0.45">
      <c r="B385" s="100" t="s">
        <v>636</v>
      </c>
      <c r="C385" s="111" t="s">
        <v>1404</v>
      </c>
      <c r="D385" s="111" t="s">
        <v>1404</v>
      </c>
      <c r="E385" s="99" t="s">
        <v>1404</v>
      </c>
      <c r="F385" s="323" t="s">
        <v>1404</v>
      </c>
      <c r="G385" s="323" t="s">
        <v>1404</v>
      </c>
      <c r="H385" s="323" t="s">
        <v>1404</v>
      </c>
      <c r="I385" s="323" t="s">
        <v>1404</v>
      </c>
      <c r="J385" s="323" t="s">
        <v>1404</v>
      </c>
    </row>
    <row r="386" spans="2:10" s="99" customFormat="1" ht="13.8" x14ac:dyDescent="0.45">
      <c r="B386" s="100" t="s">
        <v>637</v>
      </c>
      <c r="C386" s="111" t="s">
        <v>1404</v>
      </c>
      <c r="D386" s="111" t="s">
        <v>1404</v>
      </c>
      <c r="E386" s="99" t="s">
        <v>1404</v>
      </c>
      <c r="F386" s="323" t="s">
        <v>1404</v>
      </c>
      <c r="G386" s="323" t="s">
        <v>1404</v>
      </c>
      <c r="H386" s="323" t="s">
        <v>1404</v>
      </c>
      <c r="I386" s="323" t="s">
        <v>1404</v>
      </c>
      <c r="J386" s="323" t="s">
        <v>1404</v>
      </c>
    </row>
    <row r="387" spans="2:10" s="99" customFormat="1" ht="13.8" x14ac:dyDescent="0.45">
      <c r="B387" s="100" t="s">
        <v>903</v>
      </c>
      <c r="C387" s="111" t="s">
        <v>1404</v>
      </c>
      <c r="D387" s="111" t="s">
        <v>1404</v>
      </c>
      <c r="E387" s="99" t="s">
        <v>1404</v>
      </c>
      <c r="F387" s="323" t="s">
        <v>1404</v>
      </c>
      <c r="G387" s="323" t="s">
        <v>1404</v>
      </c>
      <c r="H387" s="323" t="s">
        <v>1404</v>
      </c>
      <c r="I387" s="323" t="s">
        <v>1404</v>
      </c>
      <c r="J387" s="323" t="s">
        <v>1404</v>
      </c>
    </row>
    <row r="388" spans="2:10" s="99" customFormat="1" ht="13.8" x14ac:dyDescent="0.45">
      <c r="B388" s="100" t="s">
        <v>904</v>
      </c>
      <c r="C388" s="111" t="s">
        <v>1404</v>
      </c>
      <c r="D388" s="111" t="s">
        <v>1404</v>
      </c>
      <c r="E388" s="99" t="s">
        <v>1404</v>
      </c>
      <c r="F388" s="323" t="s">
        <v>1404</v>
      </c>
      <c r="G388" s="323" t="s">
        <v>1404</v>
      </c>
      <c r="H388" s="323" t="s">
        <v>1404</v>
      </c>
      <c r="I388" s="323" t="s">
        <v>1404</v>
      </c>
      <c r="J388" s="323" t="s">
        <v>1404</v>
      </c>
    </row>
    <row r="389" spans="2:10" s="99" customFormat="1" ht="13.8" x14ac:dyDescent="0.45">
      <c r="B389" s="100" t="s">
        <v>658</v>
      </c>
      <c r="C389" s="111" t="s">
        <v>1404</v>
      </c>
      <c r="D389" s="111" t="s">
        <v>1404</v>
      </c>
      <c r="E389" s="99" t="s">
        <v>1404</v>
      </c>
      <c r="F389" s="323" t="s">
        <v>1404</v>
      </c>
      <c r="G389" s="323" t="s">
        <v>1404</v>
      </c>
      <c r="H389" s="323" t="s">
        <v>1404</v>
      </c>
      <c r="I389" s="323" t="s">
        <v>1404</v>
      </c>
      <c r="J389" s="323" t="s">
        <v>1404</v>
      </c>
    </row>
    <row r="390" spans="2:10" s="99" customFormat="1" ht="13.8" x14ac:dyDescent="0.45">
      <c r="B390" s="100" t="s">
        <v>807</v>
      </c>
      <c r="C390" s="111" t="s">
        <v>1404</v>
      </c>
      <c r="D390" s="111" t="s">
        <v>1404</v>
      </c>
      <c r="E390" s="99" t="s">
        <v>1404</v>
      </c>
      <c r="F390" s="323" t="s">
        <v>1404</v>
      </c>
      <c r="G390" s="323" t="s">
        <v>1404</v>
      </c>
      <c r="H390" s="323" t="s">
        <v>1404</v>
      </c>
      <c r="I390" s="323" t="s">
        <v>1404</v>
      </c>
      <c r="J390" s="323" t="s">
        <v>1404</v>
      </c>
    </row>
    <row r="391" spans="2:10" s="99" customFormat="1" ht="13.8" x14ac:dyDescent="0.45">
      <c r="B391" s="100" t="s">
        <v>977</v>
      </c>
      <c r="C391" s="111" t="s">
        <v>1404</v>
      </c>
      <c r="D391" s="111" t="s">
        <v>1404</v>
      </c>
      <c r="E391" s="99" t="s">
        <v>1404</v>
      </c>
      <c r="F391" s="323" t="s">
        <v>1404</v>
      </c>
      <c r="G391" s="323" t="s">
        <v>1404</v>
      </c>
      <c r="H391" s="323" t="s">
        <v>1404</v>
      </c>
      <c r="I391" s="323" t="s">
        <v>1404</v>
      </c>
      <c r="J391" s="323" t="s">
        <v>1404</v>
      </c>
    </row>
    <row r="392" spans="2:10" s="99" customFormat="1" ht="13.8" x14ac:dyDescent="0.45">
      <c r="B392" s="100" t="s">
        <v>717</v>
      </c>
      <c r="C392" s="111" t="s">
        <v>1404</v>
      </c>
      <c r="D392" s="111" t="s">
        <v>1404</v>
      </c>
      <c r="E392" s="99" t="s">
        <v>1404</v>
      </c>
      <c r="F392" s="323" t="s">
        <v>1404</v>
      </c>
      <c r="G392" s="323" t="s">
        <v>1404</v>
      </c>
      <c r="H392" s="323" t="s">
        <v>1404</v>
      </c>
      <c r="I392" s="323" t="s">
        <v>1404</v>
      </c>
      <c r="J392" s="323" t="s">
        <v>1404</v>
      </c>
    </row>
    <row r="393" spans="2:10" s="99" customFormat="1" ht="13.8" x14ac:dyDescent="0.45">
      <c r="B393" s="100" t="s">
        <v>905</v>
      </c>
      <c r="C393" s="111" t="s">
        <v>1404</v>
      </c>
      <c r="D393" s="111" t="s">
        <v>1404</v>
      </c>
      <c r="E393" s="99" t="s">
        <v>1404</v>
      </c>
      <c r="F393" s="323" t="s">
        <v>1404</v>
      </c>
      <c r="G393" s="323" t="s">
        <v>1404</v>
      </c>
      <c r="H393" s="323" t="s">
        <v>1404</v>
      </c>
      <c r="I393" s="323" t="s">
        <v>1404</v>
      </c>
      <c r="J393" s="323" t="s">
        <v>1404</v>
      </c>
    </row>
    <row r="394" spans="2:10" s="99" customFormat="1" ht="13.8" x14ac:dyDescent="0.45">
      <c r="B394" s="100" t="s">
        <v>718</v>
      </c>
      <c r="C394" s="111" t="s">
        <v>1404</v>
      </c>
      <c r="D394" s="111" t="s">
        <v>1404</v>
      </c>
      <c r="E394" s="99" t="s">
        <v>1404</v>
      </c>
      <c r="F394" s="323" t="s">
        <v>1404</v>
      </c>
      <c r="G394" s="323" t="s">
        <v>1404</v>
      </c>
      <c r="H394" s="323" t="s">
        <v>1404</v>
      </c>
      <c r="I394" s="323" t="s">
        <v>1404</v>
      </c>
      <c r="J394" s="323" t="s">
        <v>1404</v>
      </c>
    </row>
    <row r="395" spans="2:10" s="99" customFormat="1" ht="13.8" x14ac:dyDescent="0.45">
      <c r="B395" s="100" t="s">
        <v>638</v>
      </c>
      <c r="C395" s="111" t="s">
        <v>1404</v>
      </c>
      <c r="D395" s="111" t="s">
        <v>1404</v>
      </c>
      <c r="E395" s="99" t="s">
        <v>1404</v>
      </c>
      <c r="F395" s="323" t="s">
        <v>1404</v>
      </c>
      <c r="G395" s="323" t="s">
        <v>1404</v>
      </c>
      <c r="H395" s="323" t="s">
        <v>1404</v>
      </c>
      <c r="I395" s="323" t="s">
        <v>1404</v>
      </c>
      <c r="J395" s="323" t="s">
        <v>1404</v>
      </c>
    </row>
    <row r="396" spans="2:10" s="99" customFormat="1" ht="13.8" x14ac:dyDescent="0.45">
      <c r="B396" s="100" t="s">
        <v>1019</v>
      </c>
      <c r="C396" s="111" t="s">
        <v>1404</v>
      </c>
      <c r="D396" s="111" t="s">
        <v>1404</v>
      </c>
      <c r="E396" s="99" t="s">
        <v>1404</v>
      </c>
      <c r="F396" s="323" t="s">
        <v>1404</v>
      </c>
      <c r="G396" s="323" t="s">
        <v>1404</v>
      </c>
      <c r="H396" s="323" t="s">
        <v>1404</v>
      </c>
      <c r="I396" s="323" t="s">
        <v>1404</v>
      </c>
      <c r="J396" s="323" t="s">
        <v>1404</v>
      </c>
    </row>
    <row r="397" spans="2:10" s="99" customFormat="1" ht="13.8" x14ac:dyDescent="0.45">
      <c r="B397" s="100" t="s">
        <v>1020</v>
      </c>
      <c r="C397" s="111" t="s">
        <v>1404</v>
      </c>
      <c r="D397" s="111" t="s">
        <v>1404</v>
      </c>
      <c r="E397" s="99" t="s">
        <v>1404</v>
      </c>
      <c r="F397" s="323" t="s">
        <v>1404</v>
      </c>
      <c r="G397" s="323" t="s">
        <v>1404</v>
      </c>
      <c r="H397" s="323" t="s">
        <v>1404</v>
      </c>
      <c r="I397" s="323" t="s">
        <v>1404</v>
      </c>
      <c r="J397" s="323" t="s">
        <v>1404</v>
      </c>
    </row>
    <row r="398" spans="2:10" s="99" customFormat="1" ht="13.8" x14ac:dyDescent="0.45">
      <c r="B398" s="100" t="s">
        <v>808</v>
      </c>
      <c r="C398" s="111" t="s">
        <v>1404</v>
      </c>
      <c r="D398" s="111" t="s">
        <v>1404</v>
      </c>
      <c r="E398" s="99" t="s">
        <v>1404</v>
      </c>
      <c r="F398" s="323" t="s">
        <v>1404</v>
      </c>
      <c r="G398" s="323" t="s">
        <v>1404</v>
      </c>
      <c r="H398" s="323" t="s">
        <v>1404</v>
      </c>
      <c r="I398" s="323" t="s">
        <v>1404</v>
      </c>
      <c r="J398" s="323" t="s">
        <v>1404</v>
      </c>
    </row>
    <row r="399" spans="2:10" s="99" customFormat="1" ht="13.8" x14ac:dyDescent="0.45">
      <c r="B399" s="100" t="s">
        <v>790</v>
      </c>
      <c r="C399" s="111" t="s">
        <v>1404</v>
      </c>
      <c r="D399" s="111" t="s">
        <v>1404</v>
      </c>
      <c r="E399" s="99" t="s">
        <v>1404</v>
      </c>
      <c r="F399" s="323" t="s">
        <v>1404</v>
      </c>
      <c r="G399" s="323" t="s">
        <v>1404</v>
      </c>
      <c r="H399" s="323" t="s">
        <v>1404</v>
      </c>
      <c r="I399" s="323" t="s">
        <v>1404</v>
      </c>
      <c r="J399" s="323" t="s">
        <v>1404</v>
      </c>
    </row>
    <row r="400" spans="2:10" s="99" customFormat="1" ht="13.8" x14ac:dyDescent="0.45">
      <c r="B400" s="100" t="s">
        <v>1021</v>
      </c>
      <c r="C400" s="111" t="s">
        <v>1404</v>
      </c>
      <c r="D400" s="111" t="s">
        <v>1404</v>
      </c>
      <c r="E400" s="99" t="s">
        <v>1404</v>
      </c>
      <c r="F400" s="323" t="s">
        <v>1404</v>
      </c>
      <c r="G400" s="323" t="s">
        <v>1404</v>
      </c>
      <c r="H400" s="323" t="s">
        <v>1404</v>
      </c>
      <c r="I400" s="323" t="s">
        <v>1404</v>
      </c>
      <c r="J400" s="323" t="s">
        <v>1404</v>
      </c>
    </row>
    <row r="401" spans="2:10" s="99" customFormat="1" ht="13.8" x14ac:dyDescent="0.45">
      <c r="B401" s="100" t="s">
        <v>719</v>
      </c>
      <c r="C401" s="111" t="s">
        <v>1404</v>
      </c>
      <c r="D401" s="111" t="s">
        <v>1404</v>
      </c>
      <c r="E401" s="99" t="s">
        <v>1404</v>
      </c>
      <c r="F401" s="323" t="s">
        <v>1404</v>
      </c>
      <c r="G401" s="323" t="s">
        <v>1404</v>
      </c>
      <c r="H401" s="323" t="s">
        <v>1404</v>
      </c>
      <c r="I401" s="323" t="s">
        <v>1404</v>
      </c>
      <c r="J401" s="323" t="s">
        <v>1404</v>
      </c>
    </row>
    <row r="402" spans="2:10" s="99" customFormat="1" ht="13.8" x14ac:dyDescent="0.45">
      <c r="B402" s="100" t="s">
        <v>1078</v>
      </c>
      <c r="C402" s="111" t="s">
        <v>1404</v>
      </c>
      <c r="D402" s="111" t="s">
        <v>1404</v>
      </c>
      <c r="E402" s="99" t="s">
        <v>1404</v>
      </c>
      <c r="F402" s="323" t="s">
        <v>1404</v>
      </c>
      <c r="G402" s="323" t="s">
        <v>1404</v>
      </c>
      <c r="H402" s="323" t="s">
        <v>1404</v>
      </c>
      <c r="I402" s="323" t="s">
        <v>1404</v>
      </c>
      <c r="J402" s="323" t="s">
        <v>1404</v>
      </c>
    </row>
    <row r="403" spans="2:10" s="99" customFormat="1" ht="13.8" x14ac:dyDescent="0.45">
      <c r="B403" s="100" t="s">
        <v>809</v>
      </c>
      <c r="C403" s="111" t="s">
        <v>1404</v>
      </c>
      <c r="D403" s="111" t="s">
        <v>1404</v>
      </c>
      <c r="E403" s="99" t="s">
        <v>1404</v>
      </c>
      <c r="F403" s="323" t="s">
        <v>1404</v>
      </c>
      <c r="G403" s="323" t="s">
        <v>1404</v>
      </c>
      <c r="H403" s="323" t="s">
        <v>1404</v>
      </c>
      <c r="I403" s="323" t="s">
        <v>1404</v>
      </c>
      <c r="J403" s="323" t="s">
        <v>1404</v>
      </c>
    </row>
    <row r="404" spans="2:10" s="99" customFormat="1" ht="13.8" x14ac:dyDescent="0.45">
      <c r="B404" s="100" t="s">
        <v>720</v>
      </c>
      <c r="C404" s="111" t="s">
        <v>1404</v>
      </c>
      <c r="D404" s="111" t="s">
        <v>1404</v>
      </c>
      <c r="E404" s="99" t="s">
        <v>1404</v>
      </c>
      <c r="F404" s="323" t="s">
        <v>1404</v>
      </c>
      <c r="G404" s="323" t="s">
        <v>1404</v>
      </c>
      <c r="H404" s="323" t="s">
        <v>1404</v>
      </c>
      <c r="I404" s="323" t="s">
        <v>1404</v>
      </c>
      <c r="J404" s="323" t="s">
        <v>1404</v>
      </c>
    </row>
    <row r="405" spans="2:10" s="99" customFormat="1" ht="13.8" x14ac:dyDescent="0.45">
      <c r="B405" s="100" t="s">
        <v>1079</v>
      </c>
      <c r="C405" s="111" t="s">
        <v>1404</v>
      </c>
      <c r="D405" s="111" t="s">
        <v>1404</v>
      </c>
      <c r="E405" s="99" t="s">
        <v>1404</v>
      </c>
      <c r="F405" s="323" t="s">
        <v>1404</v>
      </c>
      <c r="G405" s="323" t="s">
        <v>1404</v>
      </c>
      <c r="H405" s="323" t="s">
        <v>1404</v>
      </c>
      <c r="I405" s="323" t="s">
        <v>1404</v>
      </c>
      <c r="J405" s="323" t="s">
        <v>1404</v>
      </c>
    </row>
    <row r="406" spans="2:10" s="99" customFormat="1" ht="13.8" x14ac:dyDescent="0.45">
      <c r="B406" s="100" t="s">
        <v>810</v>
      </c>
      <c r="C406" s="111" t="s">
        <v>1404</v>
      </c>
      <c r="D406" s="111" t="s">
        <v>1404</v>
      </c>
      <c r="E406" s="99" t="s">
        <v>1404</v>
      </c>
      <c r="F406" s="323" t="s">
        <v>1404</v>
      </c>
      <c r="G406" s="323" t="s">
        <v>1404</v>
      </c>
      <c r="H406" s="323" t="s">
        <v>1404</v>
      </c>
      <c r="I406" s="323" t="s">
        <v>1404</v>
      </c>
      <c r="J406" s="323" t="s">
        <v>1404</v>
      </c>
    </row>
    <row r="407" spans="2:10" s="99" customFormat="1" ht="13.8" x14ac:dyDescent="0.45">
      <c r="B407" s="100" t="s">
        <v>1022</v>
      </c>
      <c r="C407" s="111" t="s">
        <v>1404</v>
      </c>
      <c r="D407" s="111" t="s">
        <v>1404</v>
      </c>
      <c r="E407" s="99" t="s">
        <v>1404</v>
      </c>
      <c r="F407" s="323" t="s">
        <v>1404</v>
      </c>
      <c r="G407" s="323" t="s">
        <v>1404</v>
      </c>
      <c r="H407" s="323" t="s">
        <v>1404</v>
      </c>
      <c r="I407" s="323" t="s">
        <v>1404</v>
      </c>
      <c r="J407" s="323" t="s">
        <v>1404</v>
      </c>
    </row>
    <row r="408" spans="2:10" s="99" customFormat="1" ht="13.8" x14ac:dyDescent="0.45">
      <c r="B408" s="100" t="s">
        <v>659</v>
      </c>
      <c r="C408" s="111" t="s">
        <v>1404</v>
      </c>
      <c r="D408" s="111" t="s">
        <v>1404</v>
      </c>
      <c r="E408" s="99" t="s">
        <v>1404</v>
      </c>
      <c r="F408" s="323" t="s">
        <v>1404</v>
      </c>
      <c r="G408" s="323" t="s">
        <v>1404</v>
      </c>
      <c r="H408" s="323" t="s">
        <v>1404</v>
      </c>
      <c r="I408" s="323" t="s">
        <v>1404</v>
      </c>
      <c r="J408" s="323" t="s">
        <v>1404</v>
      </c>
    </row>
    <row r="409" spans="2:10" s="99" customFormat="1" ht="13.8" x14ac:dyDescent="0.45">
      <c r="B409" s="100" t="s">
        <v>906</v>
      </c>
      <c r="C409" s="111" t="s">
        <v>1404</v>
      </c>
      <c r="D409" s="111" t="s">
        <v>1404</v>
      </c>
      <c r="E409" s="99" t="s">
        <v>1404</v>
      </c>
      <c r="F409" s="323" t="s">
        <v>1404</v>
      </c>
      <c r="G409" s="323" t="s">
        <v>1404</v>
      </c>
      <c r="H409" s="323" t="s">
        <v>1404</v>
      </c>
      <c r="I409" s="323" t="s">
        <v>1404</v>
      </c>
      <c r="J409" s="323" t="s">
        <v>1404</v>
      </c>
    </row>
    <row r="410" spans="2:10" s="99" customFormat="1" ht="13.8" x14ac:dyDescent="0.45">
      <c r="B410" s="100" t="s">
        <v>721</v>
      </c>
      <c r="C410" s="111" t="s">
        <v>1404</v>
      </c>
      <c r="D410" s="111" t="s">
        <v>1404</v>
      </c>
      <c r="E410" s="99" t="s">
        <v>1404</v>
      </c>
      <c r="F410" s="323" t="s">
        <v>1404</v>
      </c>
      <c r="G410" s="323" t="s">
        <v>1404</v>
      </c>
      <c r="H410" s="323" t="s">
        <v>1404</v>
      </c>
      <c r="I410" s="323" t="s">
        <v>1404</v>
      </c>
      <c r="J410" s="323" t="s">
        <v>1404</v>
      </c>
    </row>
    <row r="411" spans="2:10" s="99" customFormat="1" ht="13.8" x14ac:dyDescent="0.45">
      <c r="B411" s="100" t="s">
        <v>935</v>
      </c>
      <c r="C411" s="111" t="s">
        <v>1404</v>
      </c>
      <c r="D411" s="111" t="s">
        <v>1404</v>
      </c>
      <c r="E411" s="99" t="s">
        <v>1404</v>
      </c>
      <c r="F411" s="323" t="s">
        <v>1404</v>
      </c>
      <c r="G411" s="323" t="s">
        <v>1404</v>
      </c>
      <c r="H411" s="323" t="s">
        <v>1404</v>
      </c>
      <c r="I411" s="323" t="s">
        <v>1404</v>
      </c>
      <c r="J411" s="323" t="s">
        <v>1404</v>
      </c>
    </row>
    <row r="412" spans="2:10" s="99" customFormat="1" ht="13.8" x14ac:dyDescent="0.45">
      <c r="B412" s="100" t="s">
        <v>978</v>
      </c>
      <c r="C412" s="111" t="s">
        <v>1404</v>
      </c>
      <c r="D412" s="111" t="s">
        <v>1404</v>
      </c>
      <c r="E412" s="99" t="s">
        <v>1404</v>
      </c>
      <c r="F412" s="323" t="s">
        <v>1404</v>
      </c>
      <c r="G412" s="323" t="s">
        <v>1404</v>
      </c>
      <c r="H412" s="323" t="s">
        <v>1404</v>
      </c>
      <c r="I412" s="323" t="s">
        <v>1404</v>
      </c>
      <c r="J412" s="323" t="s">
        <v>1404</v>
      </c>
    </row>
    <row r="413" spans="2:10" s="99" customFormat="1" ht="13.8" x14ac:dyDescent="0.45">
      <c r="B413" s="100" t="s">
        <v>1048</v>
      </c>
      <c r="C413" s="111" t="s">
        <v>1404</v>
      </c>
      <c r="D413" s="111" t="s">
        <v>1404</v>
      </c>
      <c r="E413" s="99" t="s">
        <v>1404</v>
      </c>
      <c r="F413" s="323" t="s">
        <v>1404</v>
      </c>
      <c r="G413" s="323" t="s">
        <v>1404</v>
      </c>
      <c r="H413" s="323" t="s">
        <v>1404</v>
      </c>
      <c r="I413" s="323" t="s">
        <v>1404</v>
      </c>
      <c r="J413" s="323" t="s">
        <v>1404</v>
      </c>
    </row>
    <row r="414" spans="2:10" s="99" customFormat="1" ht="13.8" x14ac:dyDescent="0.45">
      <c r="B414" s="100" t="s">
        <v>1080</v>
      </c>
      <c r="C414" s="111" t="s">
        <v>1404</v>
      </c>
      <c r="D414" s="111" t="s">
        <v>1404</v>
      </c>
      <c r="E414" s="99" t="s">
        <v>1404</v>
      </c>
      <c r="F414" s="323" t="s">
        <v>1404</v>
      </c>
      <c r="G414" s="323" t="s">
        <v>1404</v>
      </c>
      <c r="H414" s="323" t="s">
        <v>1404</v>
      </c>
      <c r="I414" s="323" t="s">
        <v>1404</v>
      </c>
      <c r="J414" s="323" t="s">
        <v>1404</v>
      </c>
    </row>
    <row r="415" spans="2:10" s="99" customFormat="1" ht="13.8" x14ac:dyDescent="0.45">
      <c r="B415" s="100" t="s">
        <v>722</v>
      </c>
      <c r="C415" s="111" t="s">
        <v>1404</v>
      </c>
      <c r="D415" s="111" t="s">
        <v>1404</v>
      </c>
      <c r="E415" s="99" t="s">
        <v>1404</v>
      </c>
      <c r="F415" s="323" t="s">
        <v>1404</v>
      </c>
      <c r="G415" s="323" t="s">
        <v>1404</v>
      </c>
      <c r="H415" s="323" t="s">
        <v>1404</v>
      </c>
      <c r="I415" s="323" t="s">
        <v>1404</v>
      </c>
      <c r="J415" s="323" t="s">
        <v>1404</v>
      </c>
    </row>
    <row r="416" spans="2:10" s="99" customFormat="1" ht="13.8" x14ac:dyDescent="0.45">
      <c r="B416" s="100" t="s">
        <v>979</v>
      </c>
      <c r="C416" s="111" t="s">
        <v>1404</v>
      </c>
      <c r="D416" s="111" t="s">
        <v>1404</v>
      </c>
      <c r="E416" s="99" t="s">
        <v>1404</v>
      </c>
      <c r="F416" s="323" t="s">
        <v>1404</v>
      </c>
      <c r="G416" s="323" t="s">
        <v>1404</v>
      </c>
      <c r="H416" s="323" t="s">
        <v>1404</v>
      </c>
      <c r="I416" s="323" t="s">
        <v>1404</v>
      </c>
      <c r="J416" s="323" t="s">
        <v>1404</v>
      </c>
    </row>
    <row r="417" spans="2:10" s="99" customFormat="1" ht="13.8" x14ac:dyDescent="0.45">
      <c r="B417" s="100" t="s">
        <v>660</v>
      </c>
      <c r="C417" s="111" t="s">
        <v>1404</v>
      </c>
      <c r="D417" s="111" t="s">
        <v>1404</v>
      </c>
      <c r="E417" s="99" t="s">
        <v>1404</v>
      </c>
      <c r="F417" s="323" t="s">
        <v>1404</v>
      </c>
      <c r="G417" s="323" t="s">
        <v>1404</v>
      </c>
      <c r="H417" s="323" t="s">
        <v>1404</v>
      </c>
      <c r="I417" s="323" t="s">
        <v>1404</v>
      </c>
      <c r="J417" s="323" t="s">
        <v>1404</v>
      </c>
    </row>
    <row r="418" spans="2:10" s="99" customFormat="1" ht="13.8" x14ac:dyDescent="0.45">
      <c r="B418" s="100" t="s">
        <v>1081</v>
      </c>
      <c r="C418" s="111" t="s">
        <v>1404</v>
      </c>
      <c r="D418" s="111" t="s">
        <v>1404</v>
      </c>
      <c r="E418" s="99" t="s">
        <v>1404</v>
      </c>
      <c r="F418" s="323" t="s">
        <v>1404</v>
      </c>
      <c r="G418" s="323" t="s">
        <v>1404</v>
      </c>
      <c r="H418" s="323" t="s">
        <v>1404</v>
      </c>
      <c r="I418" s="323" t="s">
        <v>1404</v>
      </c>
      <c r="J418" s="323" t="s">
        <v>1404</v>
      </c>
    </row>
    <row r="419" spans="2:10" s="99" customFormat="1" ht="13.8" x14ac:dyDescent="0.45">
      <c r="B419" s="100" t="s">
        <v>661</v>
      </c>
      <c r="C419" s="111" t="s">
        <v>1404</v>
      </c>
      <c r="D419" s="111" t="s">
        <v>1404</v>
      </c>
      <c r="E419" s="99" t="s">
        <v>1404</v>
      </c>
      <c r="F419" s="323" t="s">
        <v>1404</v>
      </c>
      <c r="G419" s="323" t="s">
        <v>1404</v>
      </c>
      <c r="H419" s="323" t="s">
        <v>1404</v>
      </c>
      <c r="I419" s="323" t="s">
        <v>1404</v>
      </c>
      <c r="J419" s="323" t="s">
        <v>1404</v>
      </c>
    </row>
    <row r="420" spans="2:10" s="99" customFormat="1" ht="13.8" x14ac:dyDescent="0.45">
      <c r="B420" s="100" t="s">
        <v>1082</v>
      </c>
      <c r="C420" s="111" t="s">
        <v>1404</v>
      </c>
      <c r="D420" s="111" t="s">
        <v>1404</v>
      </c>
      <c r="E420" s="99" t="s">
        <v>1404</v>
      </c>
      <c r="F420" s="323" t="s">
        <v>1404</v>
      </c>
      <c r="G420" s="323" t="s">
        <v>1404</v>
      </c>
      <c r="H420" s="323" t="s">
        <v>1404</v>
      </c>
      <c r="I420" s="323" t="s">
        <v>1404</v>
      </c>
      <c r="J420" s="323" t="s">
        <v>1404</v>
      </c>
    </row>
    <row r="421" spans="2:10" s="99" customFormat="1" ht="13.8" x14ac:dyDescent="0.45">
      <c r="B421" s="100" t="s">
        <v>1083</v>
      </c>
      <c r="C421" s="111" t="s">
        <v>1404</v>
      </c>
      <c r="D421" s="111" t="s">
        <v>1404</v>
      </c>
      <c r="E421" s="99" t="s">
        <v>1404</v>
      </c>
      <c r="F421" s="323" t="s">
        <v>1404</v>
      </c>
      <c r="G421" s="323" t="s">
        <v>1404</v>
      </c>
      <c r="H421" s="323" t="s">
        <v>1404</v>
      </c>
      <c r="I421" s="323" t="s">
        <v>1404</v>
      </c>
      <c r="J421" s="323" t="s">
        <v>1404</v>
      </c>
    </row>
    <row r="422" spans="2:10" s="99" customFormat="1" ht="13.8" x14ac:dyDescent="0.45">
      <c r="B422" s="100" t="s">
        <v>1084</v>
      </c>
      <c r="C422" s="111" t="s">
        <v>1404</v>
      </c>
      <c r="D422" s="111" t="s">
        <v>1404</v>
      </c>
      <c r="E422" s="99" t="s">
        <v>1404</v>
      </c>
      <c r="F422" s="323" t="s">
        <v>1404</v>
      </c>
      <c r="G422" s="323" t="s">
        <v>1404</v>
      </c>
      <c r="H422" s="323" t="s">
        <v>1404</v>
      </c>
      <c r="I422" s="323" t="s">
        <v>1404</v>
      </c>
      <c r="J422" s="323" t="s">
        <v>1404</v>
      </c>
    </row>
    <row r="423" spans="2:10" s="99" customFormat="1" ht="13.8" x14ac:dyDescent="0.45">
      <c r="B423" s="100" t="s">
        <v>811</v>
      </c>
      <c r="C423" s="111" t="s">
        <v>1404</v>
      </c>
      <c r="D423" s="111" t="s">
        <v>1404</v>
      </c>
      <c r="E423" s="99" t="s">
        <v>1404</v>
      </c>
      <c r="F423" s="323" t="s">
        <v>1404</v>
      </c>
      <c r="G423" s="323" t="s">
        <v>1404</v>
      </c>
      <c r="H423" s="323" t="s">
        <v>1404</v>
      </c>
      <c r="I423" s="323" t="s">
        <v>1404</v>
      </c>
      <c r="J423" s="323" t="s">
        <v>1404</v>
      </c>
    </row>
    <row r="424" spans="2:10" s="99" customFormat="1" ht="13.8" x14ac:dyDescent="0.45">
      <c r="B424" s="100" t="s">
        <v>791</v>
      </c>
      <c r="C424" s="111" t="s">
        <v>1404</v>
      </c>
      <c r="D424" s="111" t="s">
        <v>1404</v>
      </c>
      <c r="E424" s="99" t="s">
        <v>1404</v>
      </c>
      <c r="F424" s="323" t="s">
        <v>1404</v>
      </c>
      <c r="G424" s="323" t="s">
        <v>1404</v>
      </c>
      <c r="H424" s="323" t="s">
        <v>1404</v>
      </c>
      <c r="I424" s="323" t="s">
        <v>1404</v>
      </c>
      <c r="J424" s="323" t="s">
        <v>1404</v>
      </c>
    </row>
    <row r="425" spans="2:10" s="99" customFormat="1" ht="13.8" x14ac:dyDescent="0.45">
      <c r="B425" s="100" t="s">
        <v>917</v>
      </c>
      <c r="C425" s="111" t="s">
        <v>1404</v>
      </c>
      <c r="D425" s="111" t="s">
        <v>1404</v>
      </c>
      <c r="E425" s="99" t="s">
        <v>1404</v>
      </c>
      <c r="F425" s="323" t="s">
        <v>1404</v>
      </c>
      <c r="G425" s="323" t="s">
        <v>1404</v>
      </c>
      <c r="H425" s="323" t="s">
        <v>1404</v>
      </c>
      <c r="I425" s="323" t="s">
        <v>1404</v>
      </c>
      <c r="J425" s="323" t="s">
        <v>1404</v>
      </c>
    </row>
    <row r="426" spans="2:10" s="99" customFormat="1" ht="13.8" x14ac:dyDescent="0.45">
      <c r="B426" s="100" t="s">
        <v>690</v>
      </c>
      <c r="C426" s="111" t="s">
        <v>1404</v>
      </c>
      <c r="D426" s="111" t="s">
        <v>1404</v>
      </c>
      <c r="E426" s="99" t="s">
        <v>1404</v>
      </c>
      <c r="F426" s="323" t="s">
        <v>1404</v>
      </c>
      <c r="G426" s="323" t="s">
        <v>1404</v>
      </c>
      <c r="H426" s="323" t="s">
        <v>1404</v>
      </c>
      <c r="I426" s="323" t="s">
        <v>1404</v>
      </c>
      <c r="J426" s="323" t="s">
        <v>1404</v>
      </c>
    </row>
    <row r="427" spans="2:10" s="99" customFormat="1" ht="13.8" x14ac:dyDescent="0.45">
      <c r="B427" s="100" t="s">
        <v>980</v>
      </c>
      <c r="C427" s="111" t="s">
        <v>1404</v>
      </c>
      <c r="D427" s="111" t="s">
        <v>1404</v>
      </c>
      <c r="E427" s="99" t="s">
        <v>1404</v>
      </c>
      <c r="F427" s="323" t="s">
        <v>1404</v>
      </c>
      <c r="G427" s="323" t="s">
        <v>1404</v>
      </c>
      <c r="H427" s="323" t="s">
        <v>1404</v>
      </c>
      <c r="I427" s="323" t="s">
        <v>1404</v>
      </c>
      <c r="J427" s="323" t="s">
        <v>1404</v>
      </c>
    </row>
    <row r="428" spans="2:10" s="99" customFormat="1" ht="13.8" x14ac:dyDescent="0.45">
      <c r="B428" s="100" t="s">
        <v>777</v>
      </c>
      <c r="C428" s="111" t="s">
        <v>1404</v>
      </c>
      <c r="D428" s="111" t="s">
        <v>1404</v>
      </c>
      <c r="E428" s="99" t="s">
        <v>1404</v>
      </c>
      <c r="F428" s="323" t="s">
        <v>1404</v>
      </c>
      <c r="G428" s="323" t="s">
        <v>1404</v>
      </c>
      <c r="H428" s="323" t="s">
        <v>1404</v>
      </c>
      <c r="I428" s="323" t="s">
        <v>1404</v>
      </c>
      <c r="J428" s="323" t="s">
        <v>1404</v>
      </c>
    </row>
    <row r="429" spans="2:10" s="99" customFormat="1" ht="13.8" x14ac:dyDescent="0.45">
      <c r="B429" s="100" t="s">
        <v>812</v>
      </c>
      <c r="C429" s="111" t="s">
        <v>1404</v>
      </c>
      <c r="D429" s="111" t="s">
        <v>1404</v>
      </c>
      <c r="E429" s="99" t="s">
        <v>1404</v>
      </c>
      <c r="F429" s="323" t="s">
        <v>1404</v>
      </c>
      <c r="G429" s="323" t="s">
        <v>1404</v>
      </c>
      <c r="H429" s="323" t="s">
        <v>1404</v>
      </c>
      <c r="I429" s="323" t="s">
        <v>1404</v>
      </c>
      <c r="J429" s="323" t="s">
        <v>1404</v>
      </c>
    </row>
    <row r="430" spans="2:10" s="99" customFormat="1" ht="13.8" x14ac:dyDescent="0.45">
      <c r="B430" s="100" t="s">
        <v>1085</v>
      </c>
      <c r="C430" s="111" t="s">
        <v>1404</v>
      </c>
      <c r="D430" s="111" t="s">
        <v>1404</v>
      </c>
      <c r="E430" s="99" t="s">
        <v>1404</v>
      </c>
      <c r="F430" s="323" t="s">
        <v>1404</v>
      </c>
      <c r="G430" s="323" t="s">
        <v>1404</v>
      </c>
      <c r="H430" s="323" t="s">
        <v>1404</v>
      </c>
      <c r="I430" s="323" t="s">
        <v>1404</v>
      </c>
      <c r="J430" s="323" t="s">
        <v>1404</v>
      </c>
    </row>
    <row r="431" spans="2:10" s="99" customFormat="1" ht="13.8" x14ac:dyDescent="0.45">
      <c r="B431" s="100" t="s">
        <v>662</v>
      </c>
      <c r="C431" s="111" t="s">
        <v>1404</v>
      </c>
      <c r="D431" s="111" t="s">
        <v>1404</v>
      </c>
      <c r="E431" s="99" t="s">
        <v>1404</v>
      </c>
      <c r="F431" s="323" t="s">
        <v>1404</v>
      </c>
      <c r="G431" s="323" t="s">
        <v>1404</v>
      </c>
      <c r="H431" s="323" t="s">
        <v>1404</v>
      </c>
      <c r="I431" s="323" t="s">
        <v>1404</v>
      </c>
      <c r="J431" s="323" t="s">
        <v>1404</v>
      </c>
    </row>
    <row r="432" spans="2:10" s="99" customFormat="1" ht="13.8" x14ac:dyDescent="0.45">
      <c r="B432" s="100" t="s">
        <v>964</v>
      </c>
      <c r="C432" s="111" t="s">
        <v>1404</v>
      </c>
      <c r="D432" s="111" t="s">
        <v>1404</v>
      </c>
      <c r="E432" s="99" t="s">
        <v>1404</v>
      </c>
      <c r="F432" s="323" t="s">
        <v>1404</v>
      </c>
      <c r="G432" s="323" t="s">
        <v>1404</v>
      </c>
      <c r="H432" s="323" t="s">
        <v>1404</v>
      </c>
      <c r="I432" s="323" t="s">
        <v>1404</v>
      </c>
      <c r="J432" s="323" t="s">
        <v>1404</v>
      </c>
    </row>
    <row r="433" spans="2:10" s="99" customFormat="1" ht="13.8" x14ac:dyDescent="0.45">
      <c r="B433" s="100" t="s">
        <v>965</v>
      </c>
      <c r="C433" s="111" t="s">
        <v>1404</v>
      </c>
      <c r="D433" s="111" t="s">
        <v>1404</v>
      </c>
      <c r="E433" s="99" t="s">
        <v>1404</v>
      </c>
      <c r="F433" s="323" t="s">
        <v>1404</v>
      </c>
      <c r="G433" s="323" t="s">
        <v>1404</v>
      </c>
      <c r="H433" s="323" t="s">
        <v>1404</v>
      </c>
      <c r="I433" s="323" t="s">
        <v>1404</v>
      </c>
      <c r="J433" s="323" t="s">
        <v>1404</v>
      </c>
    </row>
    <row r="434" spans="2:10" s="99" customFormat="1" ht="13.8" x14ac:dyDescent="0.45">
      <c r="B434" s="100" t="s">
        <v>723</v>
      </c>
      <c r="C434" s="111" t="s">
        <v>1404</v>
      </c>
      <c r="D434" s="111" t="s">
        <v>1404</v>
      </c>
      <c r="E434" s="99" t="s">
        <v>1404</v>
      </c>
      <c r="F434" s="323" t="s">
        <v>1404</v>
      </c>
      <c r="G434" s="323" t="s">
        <v>1404</v>
      </c>
      <c r="H434" s="323" t="s">
        <v>1404</v>
      </c>
      <c r="I434" s="323" t="s">
        <v>1404</v>
      </c>
      <c r="J434" s="323" t="s">
        <v>1404</v>
      </c>
    </row>
    <row r="435" spans="2:10" s="99" customFormat="1" ht="13.8" x14ac:dyDescent="0.45">
      <c r="B435" s="100" t="s">
        <v>724</v>
      </c>
      <c r="C435" s="111" t="s">
        <v>1404</v>
      </c>
      <c r="D435" s="111" t="s">
        <v>1404</v>
      </c>
      <c r="E435" s="99" t="s">
        <v>1404</v>
      </c>
      <c r="F435" s="323" t="s">
        <v>1404</v>
      </c>
      <c r="G435" s="323" t="s">
        <v>1404</v>
      </c>
      <c r="H435" s="323" t="s">
        <v>1404</v>
      </c>
      <c r="I435" s="323" t="s">
        <v>1404</v>
      </c>
      <c r="J435" s="323" t="s">
        <v>1404</v>
      </c>
    </row>
    <row r="436" spans="2:10" s="99" customFormat="1" ht="13.8" x14ac:dyDescent="0.45">
      <c r="B436" s="100" t="s">
        <v>691</v>
      </c>
      <c r="C436" s="111" t="s">
        <v>1404</v>
      </c>
      <c r="D436" s="111" t="s">
        <v>1404</v>
      </c>
      <c r="E436" s="99" t="s">
        <v>1404</v>
      </c>
      <c r="F436" s="323" t="s">
        <v>1404</v>
      </c>
      <c r="G436" s="323" t="s">
        <v>1404</v>
      </c>
      <c r="H436" s="323" t="s">
        <v>1404</v>
      </c>
      <c r="I436" s="323" t="s">
        <v>1404</v>
      </c>
      <c r="J436" s="323" t="s">
        <v>1404</v>
      </c>
    </row>
    <row r="437" spans="2:10" s="99" customFormat="1" ht="13.8" x14ac:dyDescent="0.45">
      <c r="B437" s="100" t="s">
        <v>639</v>
      </c>
      <c r="C437" s="111" t="s">
        <v>1404</v>
      </c>
      <c r="D437" s="111" t="s">
        <v>1404</v>
      </c>
      <c r="E437" s="99" t="s">
        <v>1404</v>
      </c>
      <c r="F437" s="323" t="s">
        <v>1404</v>
      </c>
      <c r="G437" s="323" t="s">
        <v>1404</v>
      </c>
      <c r="H437" s="323" t="s">
        <v>1404</v>
      </c>
      <c r="I437" s="323" t="s">
        <v>1404</v>
      </c>
      <c r="J437" s="323" t="s">
        <v>1404</v>
      </c>
    </row>
    <row r="438" spans="2:10" s="99" customFormat="1" ht="13.8" x14ac:dyDescent="0.45">
      <c r="B438" s="100" t="s">
        <v>813</v>
      </c>
      <c r="C438" s="111" t="s">
        <v>1404</v>
      </c>
      <c r="D438" s="111" t="s">
        <v>1404</v>
      </c>
      <c r="E438" s="99" t="s">
        <v>1404</v>
      </c>
      <c r="F438" s="323" t="s">
        <v>1404</v>
      </c>
      <c r="G438" s="323" t="s">
        <v>1404</v>
      </c>
      <c r="H438" s="323" t="s">
        <v>1404</v>
      </c>
      <c r="I438" s="323" t="s">
        <v>1404</v>
      </c>
      <c r="J438" s="323" t="s">
        <v>1404</v>
      </c>
    </row>
    <row r="439" spans="2:10" s="99" customFormat="1" ht="13.8" x14ac:dyDescent="0.45">
      <c r="B439" s="100" t="s">
        <v>1049</v>
      </c>
      <c r="C439" s="111" t="s">
        <v>1404</v>
      </c>
      <c r="D439" s="111" t="s">
        <v>1404</v>
      </c>
      <c r="E439" s="99" t="s">
        <v>1404</v>
      </c>
      <c r="F439" s="323" t="s">
        <v>1404</v>
      </c>
      <c r="G439" s="323" t="s">
        <v>1404</v>
      </c>
      <c r="H439" s="323" t="s">
        <v>1404</v>
      </c>
      <c r="I439" s="323" t="s">
        <v>1404</v>
      </c>
      <c r="J439" s="323" t="s">
        <v>1404</v>
      </c>
    </row>
    <row r="440" spans="2:10" s="99" customFormat="1" ht="13.8" x14ac:dyDescent="0.45">
      <c r="B440" s="100" t="s">
        <v>1086</v>
      </c>
      <c r="C440" s="111" t="s">
        <v>1404</v>
      </c>
      <c r="D440" s="111" t="s">
        <v>1404</v>
      </c>
      <c r="E440" s="99" t="s">
        <v>1404</v>
      </c>
      <c r="F440" s="323" t="s">
        <v>1404</v>
      </c>
      <c r="G440" s="323" t="s">
        <v>1404</v>
      </c>
      <c r="H440" s="323" t="s">
        <v>1404</v>
      </c>
      <c r="I440" s="323" t="s">
        <v>1404</v>
      </c>
      <c r="J440" s="323" t="s">
        <v>1404</v>
      </c>
    </row>
    <row r="441" spans="2:10" s="99" customFormat="1" ht="13.8" x14ac:dyDescent="0.45">
      <c r="B441" s="100" t="s">
        <v>814</v>
      </c>
      <c r="C441" s="111" t="s">
        <v>1404</v>
      </c>
      <c r="D441" s="111" t="s">
        <v>1404</v>
      </c>
      <c r="E441" s="99" t="s">
        <v>1404</v>
      </c>
      <c r="F441" s="323" t="s">
        <v>1404</v>
      </c>
      <c r="G441" s="323" t="s">
        <v>1404</v>
      </c>
      <c r="H441" s="323" t="s">
        <v>1404</v>
      </c>
      <c r="I441" s="323" t="s">
        <v>1404</v>
      </c>
      <c r="J441" s="323" t="s">
        <v>1404</v>
      </c>
    </row>
    <row r="442" spans="2:10" s="99" customFormat="1" ht="13.8" x14ac:dyDescent="0.45">
      <c r="B442" s="100" t="s">
        <v>907</v>
      </c>
      <c r="C442" s="111" t="s">
        <v>1404</v>
      </c>
      <c r="D442" s="111" t="s">
        <v>1404</v>
      </c>
      <c r="E442" s="99" t="s">
        <v>1404</v>
      </c>
      <c r="F442" s="323" t="s">
        <v>1404</v>
      </c>
      <c r="G442" s="323" t="s">
        <v>1404</v>
      </c>
      <c r="H442" s="323" t="s">
        <v>1404</v>
      </c>
      <c r="I442" s="323" t="s">
        <v>1404</v>
      </c>
      <c r="J442" s="323" t="s">
        <v>1404</v>
      </c>
    </row>
    <row r="443" spans="2:10" s="99" customFormat="1" ht="13.8" x14ac:dyDescent="0.45">
      <c r="B443" s="100" t="s">
        <v>815</v>
      </c>
      <c r="C443" s="111" t="s">
        <v>1404</v>
      </c>
      <c r="D443" s="111" t="s">
        <v>1404</v>
      </c>
      <c r="E443" s="99" t="s">
        <v>1404</v>
      </c>
      <c r="F443" s="323" t="s">
        <v>1404</v>
      </c>
      <c r="G443" s="323" t="s">
        <v>1404</v>
      </c>
      <c r="H443" s="323" t="s">
        <v>1404</v>
      </c>
      <c r="I443" s="323" t="s">
        <v>1404</v>
      </c>
      <c r="J443" s="323" t="s">
        <v>1404</v>
      </c>
    </row>
    <row r="444" spans="2:10" s="99" customFormat="1" ht="13.8" x14ac:dyDescent="0.45">
      <c r="B444" s="100" t="s">
        <v>908</v>
      </c>
      <c r="C444" s="111" t="s">
        <v>1404</v>
      </c>
      <c r="D444" s="111" t="s">
        <v>1404</v>
      </c>
      <c r="E444" s="99" t="s">
        <v>1404</v>
      </c>
      <c r="F444" s="323" t="s">
        <v>1404</v>
      </c>
      <c r="G444" s="323" t="s">
        <v>1404</v>
      </c>
      <c r="H444" s="323" t="s">
        <v>1404</v>
      </c>
      <c r="I444" s="323" t="s">
        <v>1404</v>
      </c>
      <c r="J444" s="323" t="s">
        <v>1404</v>
      </c>
    </row>
    <row r="445" spans="2:10" s="99" customFormat="1" ht="13.8" x14ac:dyDescent="0.45">
      <c r="B445" s="100" t="s">
        <v>725</v>
      </c>
      <c r="C445" s="111" t="s">
        <v>1404</v>
      </c>
      <c r="D445" s="111" t="s">
        <v>1404</v>
      </c>
      <c r="E445" s="99" t="s">
        <v>1404</v>
      </c>
      <c r="F445" s="323" t="s">
        <v>1404</v>
      </c>
      <c r="G445" s="323" t="s">
        <v>1404</v>
      </c>
      <c r="H445" s="323" t="s">
        <v>1404</v>
      </c>
      <c r="I445" s="323" t="s">
        <v>1404</v>
      </c>
      <c r="J445" s="323" t="s">
        <v>1404</v>
      </c>
    </row>
    <row r="446" spans="2:10" s="99" customFormat="1" ht="13.8" x14ac:dyDescent="0.45">
      <c r="B446" s="100" t="s">
        <v>726</v>
      </c>
      <c r="C446" s="111" t="s">
        <v>1404</v>
      </c>
      <c r="D446" s="111" t="s">
        <v>1404</v>
      </c>
      <c r="E446" s="99" t="s">
        <v>1404</v>
      </c>
      <c r="F446" s="323" t="s">
        <v>1404</v>
      </c>
      <c r="G446" s="323" t="s">
        <v>1404</v>
      </c>
      <c r="H446" s="323" t="s">
        <v>1404</v>
      </c>
      <c r="I446" s="323" t="s">
        <v>1404</v>
      </c>
      <c r="J446" s="323" t="s">
        <v>1404</v>
      </c>
    </row>
    <row r="447" spans="2:10" s="99" customFormat="1" ht="13.8" x14ac:dyDescent="0.45">
      <c r="B447" s="100" t="s">
        <v>981</v>
      </c>
      <c r="C447" s="111" t="s">
        <v>1404</v>
      </c>
      <c r="D447" s="111" t="s">
        <v>1404</v>
      </c>
      <c r="E447" s="99" t="s">
        <v>1404</v>
      </c>
      <c r="F447" s="323" t="s">
        <v>1404</v>
      </c>
      <c r="G447" s="323" t="s">
        <v>1404</v>
      </c>
      <c r="H447" s="323" t="s">
        <v>1404</v>
      </c>
      <c r="I447" s="323" t="s">
        <v>1404</v>
      </c>
      <c r="J447" s="323" t="s">
        <v>1404</v>
      </c>
    </row>
    <row r="448" spans="2:10" s="99" customFormat="1" ht="13.8" x14ac:dyDescent="0.45">
      <c r="B448" s="100" t="s">
        <v>663</v>
      </c>
      <c r="C448" s="111" t="s">
        <v>1404</v>
      </c>
      <c r="D448" s="111" t="s">
        <v>1404</v>
      </c>
      <c r="E448" s="99" t="s">
        <v>1404</v>
      </c>
      <c r="F448" s="323" t="s">
        <v>1404</v>
      </c>
      <c r="G448" s="323" t="s">
        <v>1404</v>
      </c>
      <c r="H448" s="323" t="s">
        <v>1404</v>
      </c>
      <c r="I448" s="323" t="s">
        <v>1404</v>
      </c>
      <c r="J448" s="323" t="s">
        <v>1404</v>
      </c>
    </row>
    <row r="449" spans="2:10" s="99" customFormat="1" ht="13.8" x14ac:dyDescent="0.45">
      <c r="B449" s="100" t="s">
        <v>816</v>
      </c>
      <c r="C449" s="111" t="s">
        <v>1404</v>
      </c>
      <c r="D449" s="111" t="s">
        <v>1404</v>
      </c>
      <c r="E449" s="99" t="s">
        <v>1404</v>
      </c>
      <c r="F449" s="323" t="s">
        <v>1404</v>
      </c>
      <c r="G449" s="323" t="s">
        <v>1404</v>
      </c>
      <c r="H449" s="323" t="s">
        <v>1404</v>
      </c>
      <c r="I449" s="323" t="s">
        <v>1404</v>
      </c>
      <c r="J449" s="323" t="s">
        <v>1404</v>
      </c>
    </row>
    <row r="450" spans="2:10" s="99" customFormat="1" ht="13.8" x14ac:dyDescent="0.45">
      <c r="B450" s="100" t="s">
        <v>727</v>
      </c>
      <c r="C450" s="111" t="s">
        <v>1404</v>
      </c>
      <c r="D450" s="111" t="s">
        <v>1404</v>
      </c>
      <c r="E450" s="99" t="s">
        <v>1404</v>
      </c>
      <c r="F450" s="323" t="s">
        <v>1404</v>
      </c>
      <c r="G450" s="323" t="s">
        <v>1404</v>
      </c>
      <c r="H450" s="323" t="s">
        <v>1404</v>
      </c>
      <c r="I450" s="323" t="s">
        <v>1404</v>
      </c>
      <c r="J450" s="323" t="s">
        <v>1404</v>
      </c>
    </row>
    <row r="451" spans="2:10" s="99" customFormat="1" ht="13.8" x14ac:dyDescent="0.45">
      <c r="B451" s="100" t="s">
        <v>936</v>
      </c>
      <c r="C451" s="111" t="s">
        <v>1404</v>
      </c>
      <c r="D451" s="111" t="s">
        <v>1404</v>
      </c>
      <c r="E451" s="99" t="s">
        <v>1404</v>
      </c>
      <c r="F451" s="323" t="s">
        <v>1404</v>
      </c>
      <c r="G451" s="323" t="s">
        <v>1404</v>
      </c>
      <c r="H451" s="323" t="s">
        <v>1404</v>
      </c>
      <c r="I451" s="323" t="s">
        <v>1404</v>
      </c>
      <c r="J451" s="323" t="s">
        <v>1404</v>
      </c>
    </row>
    <row r="452" spans="2:10" s="99" customFormat="1" ht="13.8" x14ac:dyDescent="0.45">
      <c r="B452" s="100" t="s">
        <v>982</v>
      </c>
      <c r="C452" s="111" t="s">
        <v>1404</v>
      </c>
      <c r="D452" s="111" t="s">
        <v>1404</v>
      </c>
      <c r="E452" s="99" t="s">
        <v>1404</v>
      </c>
      <c r="F452" s="323" t="s">
        <v>1404</v>
      </c>
      <c r="G452" s="323" t="s">
        <v>1404</v>
      </c>
      <c r="H452" s="323" t="s">
        <v>1404</v>
      </c>
      <c r="I452" s="323" t="s">
        <v>1404</v>
      </c>
      <c r="J452" s="323" t="s">
        <v>1404</v>
      </c>
    </row>
    <row r="453" spans="2:10" s="99" customFormat="1" ht="13.8" x14ac:dyDescent="0.45">
      <c r="B453" s="100" t="s">
        <v>728</v>
      </c>
      <c r="C453" s="111" t="s">
        <v>1404</v>
      </c>
      <c r="D453" s="111" t="s">
        <v>1404</v>
      </c>
      <c r="E453" s="99" t="s">
        <v>1404</v>
      </c>
      <c r="F453" s="323" t="s">
        <v>1404</v>
      </c>
      <c r="G453" s="323" t="s">
        <v>1404</v>
      </c>
      <c r="H453" s="323" t="s">
        <v>1404</v>
      </c>
      <c r="I453" s="323" t="s">
        <v>1404</v>
      </c>
      <c r="J453" s="323" t="s">
        <v>1404</v>
      </c>
    </row>
    <row r="454" spans="2:10" s="99" customFormat="1" ht="13.8" x14ac:dyDescent="0.45">
      <c r="B454" s="100" t="s">
        <v>640</v>
      </c>
      <c r="C454" s="111" t="s">
        <v>1404</v>
      </c>
      <c r="D454" s="111" t="s">
        <v>1404</v>
      </c>
      <c r="E454" s="99" t="s">
        <v>1404</v>
      </c>
      <c r="F454" s="323" t="s">
        <v>1404</v>
      </c>
      <c r="G454" s="323" t="s">
        <v>1404</v>
      </c>
      <c r="H454" s="323" t="s">
        <v>1404</v>
      </c>
      <c r="I454" s="323" t="s">
        <v>1404</v>
      </c>
      <c r="J454" s="323" t="s">
        <v>1404</v>
      </c>
    </row>
    <row r="455" spans="2:10" s="99" customFormat="1" ht="13.8" x14ac:dyDescent="0.45">
      <c r="B455" s="100" t="s">
        <v>1023</v>
      </c>
      <c r="C455" s="111" t="s">
        <v>1404</v>
      </c>
      <c r="D455" s="111" t="s">
        <v>1404</v>
      </c>
      <c r="E455" s="99" t="s">
        <v>1404</v>
      </c>
      <c r="F455" s="323" t="s">
        <v>1404</v>
      </c>
      <c r="G455" s="323" t="s">
        <v>1404</v>
      </c>
      <c r="H455" s="323" t="s">
        <v>1404</v>
      </c>
      <c r="I455" s="323" t="s">
        <v>1404</v>
      </c>
      <c r="J455" s="323" t="s">
        <v>1404</v>
      </c>
    </row>
    <row r="456" spans="2:10" s="99" customFormat="1" ht="13.8" x14ac:dyDescent="0.45">
      <c r="B456" s="100" t="s">
        <v>983</v>
      </c>
      <c r="C456" s="111" t="s">
        <v>1404</v>
      </c>
      <c r="D456" s="111" t="s">
        <v>1404</v>
      </c>
      <c r="E456" s="99" t="s">
        <v>1404</v>
      </c>
      <c r="F456" s="323" t="s">
        <v>1404</v>
      </c>
      <c r="G456" s="323" t="s">
        <v>1404</v>
      </c>
      <c r="H456" s="323" t="s">
        <v>1404</v>
      </c>
      <c r="I456" s="323" t="s">
        <v>1404</v>
      </c>
      <c r="J456" s="323" t="s">
        <v>1404</v>
      </c>
    </row>
    <row r="457" spans="2:10" s="99" customFormat="1" ht="13.8" x14ac:dyDescent="0.45">
      <c r="B457" s="100" t="s">
        <v>1024</v>
      </c>
      <c r="C457" s="111" t="s">
        <v>1404</v>
      </c>
      <c r="D457" s="111" t="s">
        <v>1404</v>
      </c>
      <c r="E457" s="99" t="s">
        <v>1404</v>
      </c>
      <c r="F457" s="323" t="s">
        <v>1404</v>
      </c>
      <c r="G457" s="323" t="s">
        <v>1404</v>
      </c>
      <c r="H457" s="323" t="s">
        <v>1404</v>
      </c>
      <c r="I457" s="323" t="s">
        <v>1404</v>
      </c>
      <c r="J457" s="323" t="s">
        <v>1404</v>
      </c>
    </row>
    <row r="458" spans="2:10" s="99" customFormat="1" ht="13.8" x14ac:dyDescent="0.45">
      <c r="B458" s="100" t="s">
        <v>1054</v>
      </c>
      <c r="C458" s="111" t="s">
        <v>1404</v>
      </c>
      <c r="D458" s="111" t="s">
        <v>1404</v>
      </c>
      <c r="E458" s="99" t="s">
        <v>1404</v>
      </c>
      <c r="F458" s="323" t="s">
        <v>1404</v>
      </c>
      <c r="G458" s="323" t="s">
        <v>1404</v>
      </c>
      <c r="H458" s="323" t="s">
        <v>1404</v>
      </c>
      <c r="I458" s="323" t="s">
        <v>1404</v>
      </c>
      <c r="J458" s="323" t="s">
        <v>1404</v>
      </c>
    </row>
    <row r="459" spans="2:10" s="99" customFormat="1" ht="13.8" x14ac:dyDescent="0.45">
      <c r="B459" s="100" t="s">
        <v>984</v>
      </c>
      <c r="C459" s="111" t="s">
        <v>1404</v>
      </c>
      <c r="D459" s="111" t="s">
        <v>1404</v>
      </c>
      <c r="E459" s="99" t="s">
        <v>1404</v>
      </c>
      <c r="F459" s="323" t="s">
        <v>1404</v>
      </c>
      <c r="G459" s="323" t="s">
        <v>1404</v>
      </c>
      <c r="H459" s="323" t="s">
        <v>1404</v>
      </c>
      <c r="I459" s="323" t="s">
        <v>1404</v>
      </c>
      <c r="J459" s="323" t="s">
        <v>1404</v>
      </c>
    </row>
    <row r="460" spans="2:10" s="99" customFormat="1" ht="13.8" x14ac:dyDescent="0.45">
      <c r="B460" s="100" t="s">
        <v>909</v>
      </c>
      <c r="C460" s="111" t="s">
        <v>1404</v>
      </c>
      <c r="D460" s="111" t="s">
        <v>1404</v>
      </c>
      <c r="E460" s="99" t="s">
        <v>1404</v>
      </c>
      <c r="F460" s="323" t="s">
        <v>1404</v>
      </c>
      <c r="G460" s="323" t="s">
        <v>1404</v>
      </c>
      <c r="H460" s="323" t="s">
        <v>1404</v>
      </c>
      <c r="I460" s="323" t="s">
        <v>1404</v>
      </c>
      <c r="J460" s="323" t="s">
        <v>1404</v>
      </c>
    </row>
    <row r="461" spans="2:10" s="99" customFormat="1" ht="13.8" x14ac:dyDescent="0.45">
      <c r="B461" s="100" t="s">
        <v>985</v>
      </c>
      <c r="C461" s="111" t="s">
        <v>1404</v>
      </c>
      <c r="D461" s="111" t="s">
        <v>1404</v>
      </c>
      <c r="E461" s="99" t="s">
        <v>1404</v>
      </c>
      <c r="F461" s="323" t="s">
        <v>1404</v>
      </c>
      <c r="G461" s="323" t="s">
        <v>1404</v>
      </c>
      <c r="H461" s="323" t="s">
        <v>1404</v>
      </c>
      <c r="I461" s="323" t="s">
        <v>1404</v>
      </c>
      <c r="J461" s="323" t="s">
        <v>1404</v>
      </c>
    </row>
    <row r="462" spans="2:10" s="99" customFormat="1" ht="13.8" x14ac:dyDescent="0.45">
      <c r="B462" s="100" t="s">
        <v>1087</v>
      </c>
      <c r="C462" s="111" t="s">
        <v>1404</v>
      </c>
      <c r="D462" s="111" t="s">
        <v>1404</v>
      </c>
      <c r="E462" s="99" t="s">
        <v>1404</v>
      </c>
      <c r="F462" s="323" t="s">
        <v>1404</v>
      </c>
      <c r="G462" s="323" t="s">
        <v>1404</v>
      </c>
      <c r="H462" s="323" t="s">
        <v>1404</v>
      </c>
      <c r="I462" s="323" t="s">
        <v>1404</v>
      </c>
      <c r="J462" s="323" t="s">
        <v>1404</v>
      </c>
    </row>
    <row r="463" spans="2:10" s="99" customFormat="1" ht="13.8" x14ac:dyDescent="0.45">
      <c r="B463" s="100" t="s">
        <v>729</v>
      </c>
      <c r="C463" s="111" t="s">
        <v>1404</v>
      </c>
      <c r="D463" s="111" t="s">
        <v>1404</v>
      </c>
      <c r="E463" s="99" t="s">
        <v>1404</v>
      </c>
      <c r="F463" s="323" t="s">
        <v>1404</v>
      </c>
      <c r="G463" s="323" t="s">
        <v>1404</v>
      </c>
      <c r="H463" s="323" t="s">
        <v>1404</v>
      </c>
      <c r="I463" s="323" t="s">
        <v>1404</v>
      </c>
      <c r="J463" s="323" t="s">
        <v>1404</v>
      </c>
    </row>
    <row r="464" spans="2:10" s="99" customFormat="1" ht="13.8" x14ac:dyDescent="0.45">
      <c r="B464" s="100" t="s">
        <v>1088</v>
      </c>
      <c r="C464" s="111" t="s">
        <v>1404</v>
      </c>
      <c r="D464" s="111" t="s">
        <v>1404</v>
      </c>
      <c r="E464" s="99" t="s">
        <v>1404</v>
      </c>
      <c r="F464" s="323" t="s">
        <v>1404</v>
      </c>
      <c r="G464" s="323" t="s">
        <v>1404</v>
      </c>
      <c r="H464" s="323" t="s">
        <v>1404</v>
      </c>
      <c r="I464" s="323" t="s">
        <v>1404</v>
      </c>
      <c r="J464" s="323" t="s">
        <v>1404</v>
      </c>
    </row>
    <row r="465" spans="2:10" s="99" customFormat="1" ht="13.8" x14ac:dyDescent="0.45">
      <c r="B465" s="100" t="s">
        <v>1089</v>
      </c>
      <c r="C465" s="111" t="s">
        <v>1404</v>
      </c>
      <c r="D465" s="111" t="s">
        <v>1404</v>
      </c>
      <c r="E465" s="99" t="s">
        <v>1404</v>
      </c>
      <c r="F465" s="323" t="s">
        <v>1404</v>
      </c>
      <c r="G465" s="323" t="s">
        <v>1404</v>
      </c>
      <c r="H465" s="323" t="s">
        <v>1404</v>
      </c>
      <c r="I465" s="323" t="s">
        <v>1404</v>
      </c>
      <c r="J465" s="323" t="s">
        <v>1404</v>
      </c>
    </row>
    <row r="466" spans="2:10" s="99" customFormat="1" ht="13.8" x14ac:dyDescent="0.45">
      <c r="B466" s="100" t="s">
        <v>730</v>
      </c>
      <c r="C466" s="111" t="s">
        <v>1404</v>
      </c>
      <c r="D466" s="111" t="s">
        <v>1404</v>
      </c>
      <c r="E466" s="99" t="s">
        <v>1404</v>
      </c>
      <c r="F466" s="323" t="s">
        <v>1404</v>
      </c>
      <c r="G466" s="323" t="s">
        <v>1404</v>
      </c>
      <c r="H466" s="323" t="s">
        <v>1404</v>
      </c>
      <c r="I466" s="323" t="s">
        <v>1404</v>
      </c>
      <c r="J466" s="323" t="s">
        <v>1404</v>
      </c>
    </row>
    <row r="467" spans="2:10" s="99" customFormat="1" ht="13.8" x14ac:dyDescent="0.45">
      <c r="B467" s="100" t="s">
        <v>986</v>
      </c>
      <c r="C467" s="111" t="s">
        <v>1404</v>
      </c>
      <c r="D467" s="111" t="s">
        <v>1404</v>
      </c>
      <c r="E467" s="99" t="s">
        <v>1404</v>
      </c>
      <c r="F467" s="323" t="s">
        <v>1404</v>
      </c>
      <c r="G467" s="323" t="s">
        <v>1404</v>
      </c>
      <c r="H467" s="323" t="s">
        <v>1404</v>
      </c>
      <c r="I467" s="323" t="s">
        <v>1404</v>
      </c>
      <c r="J467" s="323" t="s">
        <v>1404</v>
      </c>
    </row>
    <row r="468" spans="2:10" s="99" customFormat="1" ht="13.8" x14ac:dyDescent="0.45">
      <c r="B468" s="100" t="s">
        <v>987</v>
      </c>
      <c r="C468" s="111" t="s">
        <v>1404</v>
      </c>
      <c r="D468" s="111" t="s">
        <v>1404</v>
      </c>
      <c r="E468" s="99" t="s">
        <v>1404</v>
      </c>
      <c r="F468" s="323" t="s">
        <v>1404</v>
      </c>
      <c r="G468" s="323" t="s">
        <v>1404</v>
      </c>
      <c r="H468" s="323" t="s">
        <v>1404</v>
      </c>
      <c r="I468" s="323" t="s">
        <v>1404</v>
      </c>
      <c r="J468" s="323" t="s">
        <v>1404</v>
      </c>
    </row>
    <row r="469" spans="2:10" s="99" customFormat="1" ht="13.8" x14ac:dyDescent="0.45">
      <c r="B469" s="100" t="s">
        <v>692</v>
      </c>
      <c r="C469" s="111" t="s">
        <v>1404</v>
      </c>
      <c r="D469" s="111" t="s">
        <v>1404</v>
      </c>
      <c r="E469" s="99" t="s">
        <v>1404</v>
      </c>
      <c r="F469" s="323" t="s">
        <v>1404</v>
      </c>
      <c r="G469" s="323" t="s">
        <v>1404</v>
      </c>
      <c r="H469" s="323" t="s">
        <v>1404</v>
      </c>
      <c r="I469" s="323" t="s">
        <v>1404</v>
      </c>
      <c r="J469" s="323" t="s">
        <v>1404</v>
      </c>
    </row>
    <row r="470" spans="2:10" s="99" customFormat="1" ht="13.8" x14ac:dyDescent="0.45">
      <c r="B470" s="100" t="s">
        <v>1025</v>
      </c>
      <c r="C470" s="111" t="s">
        <v>1404</v>
      </c>
      <c r="D470" s="111" t="s">
        <v>1404</v>
      </c>
      <c r="E470" s="99" t="s">
        <v>1404</v>
      </c>
      <c r="F470" s="323" t="s">
        <v>1404</v>
      </c>
      <c r="G470" s="323" t="s">
        <v>1404</v>
      </c>
      <c r="H470" s="323" t="s">
        <v>1404</v>
      </c>
      <c r="I470" s="323" t="s">
        <v>1404</v>
      </c>
      <c r="J470" s="323" t="s">
        <v>1404</v>
      </c>
    </row>
    <row r="471" spans="2:10" s="99" customFormat="1" ht="13.8" x14ac:dyDescent="0.45">
      <c r="B471" s="100" t="s">
        <v>1026</v>
      </c>
      <c r="C471" s="111" t="s">
        <v>1404</v>
      </c>
      <c r="D471" s="111" t="s">
        <v>1404</v>
      </c>
      <c r="E471" s="99" t="s">
        <v>1404</v>
      </c>
      <c r="F471" s="323" t="s">
        <v>1404</v>
      </c>
      <c r="G471" s="323" t="s">
        <v>1404</v>
      </c>
      <c r="H471" s="323" t="s">
        <v>1404</v>
      </c>
      <c r="I471" s="323" t="s">
        <v>1404</v>
      </c>
      <c r="J471" s="323" t="s">
        <v>1404</v>
      </c>
    </row>
    <row r="472" spans="2:10" s="99" customFormat="1" ht="13.8" x14ac:dyDescent="0.45">
      <c r="B472" s="100" t="s">
        <v>988</v>
      </c>
      <c r="C472" s="111" t="s">
        <v>1404</v>
      </c>
      <c r="D472" s="111" t="s">
        <v>1404</v>
      </c>
      <c r="E472" s="99" t="s">
        <v>1404</v>
      </c>
      <c r="F472" s="323" t="s">
        <v>1404</v>
      </c>
      <c r="G472" s="323" t="s">
        <v>1404</v>
      </c>
      <c r="H472" s="323" t="s">
        <v>1404</v>
      </c>
      <c r="I472" s="323" t="s">
        <v>1404</v>
      </c>
      <c r="J472" s="323" t="s">
        <v>1404</v>
      </c>
    </row>
    <row r="473" spans="2:10" s="99" customFormat="1" ht="13.8" x14ac:dyDescent="0.45">
      <c r="B473" s="100" t="s">
        <v>937</v>
      </c>
      <c r="C473" s="111" t="s">
        <v>1404</v>
      </c>
      <c r="D473" s="111" t="s">
        <v>1404</v>
      </c>
      <c r="E473" s="99" t="s">
        <v>1404</v>
      </c>
      <c r="F473" s="323" t="s">
        <v>1404</v>
      </c>
      <c r="G473" s="323" t="s">
        <v>1404</v>
      </c>
      <c r="H473" s="323" t="s">
        <v>1404</v>
      </c>
      <c r="I473" s="323" t="s">
        <v>1404</v>
      </c>
      <c r="J473" s="323" t="s">
        <v>1404</v>
      </c>
    </row>
    <row r="474" spans="2:10" s="99" customFormat="1" ht="13.8" x14ac:dyDescent="0.45">
      <c r="B474" s="100" t="s">
        <v>753</v>
      </c>
      <c r="C474" s="111" t="s">
        <v>1404</v>
      </c>
      <c r="D474" s="111" t="s">
        <v>1404</v>
      </c>
      <c r="E474" s="99" t="s">
        <v>1404</v>
      </c>
      <c r="F474" s="323" t="s">
        <v>1404</v>
      </c>
      <c r="G474" s="323" t="s">
        <v>1404</v>
      </c>
      <c r="H474" s="323" t="s">
        <v>1404</v>
      </c>
      <c r="I474" s="323" t="s">
        <v>1404</v>
      </c>
      <c r="J474" s="323" t="s">
        <v>1404</v>
      </c>
    </row>
    <row r="475" spans="2:10" s="99" customFormat="1" ht="13.8" x14ac:dyDescent="0.45">
      <c r="B475" s="100" t="s">
        <v>938</v>
      </c>
      <c r="C475" s="111" t="s">
        <v>1404</v>
      </c>
      <c r="D475" s="111" t="s">
        <v>1404</v>
      </c>
      <c r="E475" s="99" t="s">
        <v>1404</v>
      </c>
      <c r="F475" s="323" t="s">
        <v>1404</v>
      </c>
      <c r="G475" s="323" t="s">
        <v>1404</v>
      </c>
      <c r="H475" s="323" t="s">
        <v>1404</v>
      </c>
      <c r="I475" s="323" t="s">
        <v>1404</v>
      </c>
      <c r="J475" s="323" t="s">
        <v>1404</v>
      </c>
    </row>
    <row r="476" spans="2:10" s="99" customFormat="1" ht="13.8" x14ac:dyDescent="0.45">
      <c r="B476" s="100" t="s">
        <v>989</v>
      </c>
      <c r="C476" s="111" t="s">
        <v>1404</v>
      </c>
      <c r="D476" s="111" t="s">
        <v>1404</v>
      </c>
      <c r="E476" s="99" t="s">
        <v>1404</v>
      </c>
      <c r="F476" s="323" t="s">
        <v>1404</v>
      </c>
      <c r="G476" s="323" t="s">
        <v>1404</v>
      </c>
      <c r="H476" s="323" t="s">
        <v>1404</v>
      </c>
      <c r="I476" s="323" t="s">
        <v>1404</v>
      </c>
      <c r="J476" s="323" t="s">
        <v>1404</v>
      </c>
    </row>
    <row r="477" spans="2:10" s="99" customFormat="1" ht="13.8" x14ac:dyDescent="0.45">
      <c r="B477" s="100" t="s">
        <v>817</v>
      </c>
      <c r="C477" s="111" t="s">
        <v>1404</v>
      </c>
      <c r="D477" s="111" t="s">
        <v>1404</v>
      </c>
      <c r="E477" s="99" t="s">
        <v>1404</v>
      </c>
      <c r="F477" s="323" t="s">
        <v>1404</v>
      </c>
      <c r="G477" s="323" t="s">
        <v>1404</v>
      </c>
      <c r="H477" s="323" t="s">
        <v>1404</v>
      </c>
      <c r="I477" s="323" t="s">
        <v>1404</v>
      </c>
      <c r="J477" s="323" t="s">
        <v>1404</v>
      </c>
    </row>
    <row r="478" spans="2:10" s="99" customFormat="1" ht="13.8" x14ac:dyDescent="0.45">
      <c r="B478" s="100" t="s">
        <v>1000</v>
      </c>
      <c r="C478" s="111" t="s">
        <v>1404</v>
      </c>
      <c r="D478" s="111" t="s">
        <v>1404</v>
      </c>
      <c r="E478" s="99" t="s">
        <v>1404</v>
      </c>
      <c r="F478" s="323" t="s">
        <v>1404</v>
      </c>
      <c r="G478" s="323" t="s">
        <v>1404</v>
      </c>
      <c r="H478" s="323" t="s">
        <v>1404</v>
      </c>
      <c r="I478" s="323" t="s">
        <v>1404</v>
      </c>
      <c r="J478" s="323" t="s">
        <v>1404</v>
      </c>
    </row>
    <row r="479" spans="2:10" s="99" customFormat="1" ht="13.8" x14ac:dyDescent="0.45">
      <c r="B479" s="100" t="s">
        <v>731</v>
      </c>
      <c r="C479" s="111" t="s">
        <v>1404</v>
      </c>
      <c r="D479" s="111" t="s">
        <v>1404</v>
      </c>
      <c r="E479" s="99" t="s">
        <v>1404</v>
      </c>
      <c r="F479" s="323" t="s">
        <v>1404</v>
      </c>
      <c r="G479" s="323" t="s">
        <v>1404</v>
      </c>
      <c r="H479" s="323" t="s">
        <v>1404</v>
      </c>
      <c r="I479" s="323" t="s">
        <v>1404</v>
      </c>
      <c r="J479" s="323" t="s">
        <v>1404</v>
      </c>
    </row>
    <row r="480" spans="2:10" s="99" customFormat="1" ht="13.8" x14ac:dyDescent="0.45">
      <c r="B480" s="100" t="s">
        <v>693</v>
      </c>
      <c r="C480" s="111" t="s">
        <v>1404</v>
      </c>
      <c r="D480" s="111" t="s">
        <v>1404</v>
      </c>
      <c r="E480" s="99" t="s">
        <v>1404</v>
      </c>
      <c r="F480" s="323" t="s">
        <v>1404</v>
      </c>
      <c r="G480" s="323" t="s">
        <v>1404</v>
      </c>
      <c r="H480" s="323" t="s">
        <v>1404</v>
      </c>
      <c r="I480" s="323" t="s">
        <v>1404</v>
      </c>
      <c r="J480" s="323" t="s">
        <v>1404</v>
      </c>
    </row>
    <row r="481" spans="2:10" s="99" customFormat="1" ht="13.8" x14ac:dyDescent="0.45">
      <c r="B481" s="100" t="s">
        <v>763</v>
      </c>
      <c r="C481" s="111" t="s">
        <v>1404</v>
      </c>
      <c r="D481" s="111" t="s">
        <v>1404</v>
      </c>
      <c r="E481" s="99" t="s">
        <v>1404</v>
      </c>
      <c r="F481" s="323" t="s">
        <v>1404</v>
      </c>
      <c r="G481" s="323" t="s">
        <v>1404</v>
      </c>
      <c r="H481" s="323" t="s">
        <v>1404</v>
      </c>
      <c r="I481" s="323" t="s">
        <v>1404</v>
      </c>
      <c r="J481" s="323" t="s">
        <v>1404</v>
      </c>
    </row>
    <row r="482" spans="2:10" s="99" customFormat="1" ht="13.8" x14ac:dyDescent="0.45">
      <c r="B482" s="100" t="s">
        <v>732</v>
      </c>
      <c r="C482" s="111" t="s">
        <v>1404</v>
      </c>
      <c r="D482" s="111" t="s">
        <v>1404</v>
      </c>
      <c r="E482" s="99" t="s">
        <v>1404</v>
      </c>
      <c r="F482" s="323" t="s">
        <v>1404</v>
      </c>
      <c r="G482" s="323" t="s">
        <v>1404</v>
      </c>
      <c r="H482" s="323" t="s">
        <v>1404</v>
      </c>
      <c r="I482" s="323" t="s">
        <v>1404</v>
      </c>
      <c r="J482" s="323" t="s">
        <v>1404</v>
      </c>
    </row>
    <row r="483" spans="2:10" s="99" customFormat="1" ht="13.8" x14ac:dyDescent="0.45">
      <c r="B483" s="100" t="s">
        <v>818</v>
      </c>
      <c r="C483" s="111" t="s">
        <v>1404</v>
      </c>
      <c r="D483" s="111" t="s">
        <v>1404</v>
      </c>
      <c r="E483" s="99" t="s">
        <v>1404</v>
      </c>
      <c r="F483" s="323" t="s">
        <v>1404</v>
      </c>
      <c r="G483" s="323" t="s">
        <v>1404</v>
      </c>
      <c r="H483" s="323" t="s">
        <v>1404</v>
      </c>
      <c r="I483" s="323" t="s">
        <v>1404</v>
      </c>
      <c r="J483" s="323" t="s">
        <v>1404</v>
      </c>
    </row>
    <row r="484" spans="2:10" s="99" customFormat="1" ht="13.8" x14ac:dyDescent="0.45">
      <c r="B484" s="100" t="s">
        <v>641</v>
      </c>
      <c r="C484" s="111" t="s">
        <v>1404</v>
      </c>
      <c r="D484" s="111" t="s">
        <v>1404</v>
      </c>
      <c r="E484" s="99" t="s">
        <v>1404</v>
      </c>
      <c r="F484" s="323" t="s">
        <v>1404</v>
      </c>
      <c r="G484" s="323" t="s">
        <v>1404</v>
      </c>
      <c r="H484" s="323" t="s">
        <v>1404</v>
      </c>
      <c r="I484" s="323" t="s">
        <v>1404</v>
      </c>
      <c r="J484" s="323" t="s">
        <v>1404</v>
      </c>
    </row>
    <row r="485" spans="2:10" s="99" customFormat="1" ht="13.8" x14ac:dyDescent="0.45">
      <c r="B485" s="100" t="s">
        <v>1055</v>
      </c>
      <c r="C485" s="111" t="s">
        <v>1404</v>
      </c>
      <c r="D485" s="111" t="s">
        <v>1404</v>
      </c>
      <c r="E485" s="99" t="s">
        <v>1404</v>
      </c>
      <c r="F485" s="323" t="s">
        <v>1404</v>
      </c>
      <c r="G485" s="323" t="s">
        <v>1404</v>
      </c>
      <c r="H485" s="323" t="s">
        <v>1404</v>
      </c>
      <c r="I485" s="323" t="s">
        <v>1404</v>
      </c>
      <c r="J485" s="323" t="s">
        <v>1404</v>
      </c>
    </row>
    <row r="486" spans="2:10" s="99" customFormat="1" ht="13.8" x14ac:dyDescent="0.45">
      <c r="B486" s="100" t="s">
        <v>1001</v>
      </c>
      <c r="C486" s="111" t="s">
        <v>1404</v>
      </c>
      <c r="D486" s="111" t="s">
        <v>1404</v>
      </c>
      <c r="E486" s="99" t="s">
        <v>1404</v>
      </c>
      <c r="F486" s="323" t="s">
        <v>1404</v>
      </c>
      <c r="G486" s="323" t="s">
        <v>1404</v>
      </c>
      <c r="H486" s="323" t="s">
        <v>1404</v>
      </c>
      <c r="I486" s="323" t="s">
        <v>1404</v>
      </c>
      <c r="J486" s="323" t="s">
        <v>1404</v>
      </c>
    </row>
    <row r="487" spans="2:10" s="99" customFormat="1" ht="13.8" x14ac:dyDescent="0.45">
      <c r="B487" s="100" t="s">
        <v>990</v>
      </c>
      <c r="C487" s="111" t="s">
        <v>1404</v>
      </c>
      <c r="D487" s="111" t="s">
        <v>1404</v>
      </c>
      <c r="E487" s="99" t="s">
        <v>1404</v>
      </c>
      <c r="F487" s="323" t="s">
        <v>1404</v>
      </c>
      <c r="G487" s="323" t="s">
        <v>1404</v>
      </c>
      <c r="H487" s="323" t="s">
        <v>1404</v>
      </c>
      <c r="I487" s="323" t="s">
        <v>1404</v>
      </c>
      <c r="J487" s="323" t="s">
        <v>1404</v>
      </c>
    </row>
    <row r="488" spans="2:10" s="99" customFormat="1" ht="13.8" x14ac:dyDescent="0.45">
      <c r="B488" s="100" t="s">
        <v>910</v>
      </c>
      <c r="C488" s="111" t="s">
        <v>1404</v>
      </c>
      <c r="D488" s="111" t="s">
        <v>1404</v>
      </c>
      <c r="E488" s="99" t="s">
        <v>1404</v>
      </c>
      <c r="F488" s="323" t="s">
        <v>1404</v>
      </c>
      <c r="G488" s="323" t="s">
        <v>1404</v>
      </c>
      <c r="H488" s="323" t="s">
        <v>1404</v>
      </c>
      <c r="I488" s="323" t="s">
        <v>1404</v>
      </c>
      <c r="J488" s="323" t="s">
        <v>1404</v>
      </c>
    </row>
    <row r="489" spans="2:10" s="99" customFormat="1" ht="13.8" x14ac:dyDescent="0.45">
      <c r="B489" s="100" t="s">
        <v>733</v>
      </c>
      <c r="C489" s="111" t="s">
        <v>1404</v>
      </c>
      <c r="D489" s="111" t="s">
        <v>1404</v>
      </c>
      <c r="E489" s="99" t="s">
        <v>1404</v>
      </c>
      <c r="F489" s="323" t="s">
        <v>1404</v>
      </c>
      <c r="G489" s="323" t="s">
        <v>1404</v>
      </c>
      <c r="H489" s="323" t="s">
        <v>1404</v>
      </c>
      <c r="I489" s="323" t="s">
        <v>1404</v>
      </c>
      <c r="J489" s="323" t="s">
        <v>1404</v>
      </c>
    </row>
    <row r="490" spans="2:10" s="99" customFormat="1" ht="13.8" x14ac:dyDescent="0.45">
      <c r="B490" s="100" t="s">
        <v>769</v>
      </c>
      <c r="C490" s="111" t="s">
        <v>1404</v>
      </c>
      <c r="D490" s="111" t="s">
        <v>1404</v>
      </c>
      <c r="E490" s="99" t="s">
        <v>1404</v>
      </c>
      <c r="F490" s="323" t="s">
        <v>1404</v>
      </c>
      <c r="G490" s="323" t="s">
        <v>1404</v>
      </c>
      <c r="H490" s="323" t="s">
        <v>1404</v>
      </c>
      <c r="I490" s="323" t="s">
        <v>1404</v>
      </c>
      <c r="J490" s="323" t="s">
        <v>1404</v>
      </c>
    </row>
    <row r="491" spans="2:10" s="99" customFormat="1" ht="13.8" x14ac:dyDescent="0.45">
      <c r="B491" s="100" t="s">
        <v>694</v>
      </c>
      <c r="C491" s="111" t="s">
        <v>1404</v>
      </c>
      <c r="D491" s="111" t="s">
        <v>1404</v>
      </c>
      <c r="E491" s="99" t="s">
        <v>1404</v>
      </c>
      <c r="F491" s="323" t="s">
        <v>1404</v>
      </c>
      <c r="G491" s="323" t="s">
        <v>1404</v>
      </c>
      <c r="H491" s="323" t="s">
        <v>1404</v>
      </c>
      <c r="I491" s="323" t="s">
        <v>1404</v>
      </c>
      <c r="J491" s="323" t="s">
        <v>1404</v>
      </c>
    </row>
    <row r="492" spans="2:10" s="99" customFormat="1" ht="13.8" x14ac:dyDescent="0.45">
      <c r="B492" s="100" t="s">
        <v>734</v>
      </c>
      <c r="C492" s="111" t="s">
        <v>1404</v>
      </c>
      <c r="D492" s="111" t="s">
        <v>1404</v>
      </c>
      <c r="E492" s="99" t="s">
        <v>1404</v>
      </c>
      <c r="F492" s="323" t="s">
        <v>1404</v>
      </c>
      <c r="G492" s="323" t="s">
        <v>1404</v>
      </c>
      <c r="H492" s="323" t="s">
        <v>1404</v>
      </c>
      <c r="I492" s="323" t="s">
        <v>1404</v>
      </c>
      <c r="J492" s="323" t="s">
        <v>1404</v>
      </c>
    </row>
    <row r="493" spans="2:10" s="99" customFormat="1" ht="13.8" x14ac:dyDescent="0.45">
      <c r="B493" s="100" t="s">
        <v>735</v>
      </c>
      <c r="C493" s="111" t="s">
        <v>1404</v>
      </c>
      <c r="D493" s="111" t="s">
        <v>1404</v>
      </c>
      <c r="E493" s="99" t="s">
        <v>1404</v>
      </c>
      <c r="F493" s="323" t="s">
        <v>1404</v>
      </c>
      <c r="G493" s="323" t="s">
        <v>1404</v>
      </c>
      <c r="H493" s="323" t="s">
        <v>1404</v>
      </c>
      <c r="I493" s="323" t="s">
        <v>1404</v>
      </c>
      <c r="J493" s="323" t="s">
        <v>1404</v>
      </c>
    </row>
    <row r="494" spans="2:10" s="99" customFormat="1" ht="13.8" x14ac:dyDescent="0.45">
      <c r="B494" s="100" t="s">
        <v>664</v>
      </c>
      <c r="C494" s="111" t="s">
        <v>1404</v>
      </c>
      <c r="D494" s="111" t="s">
        <v>1404</v>
      </c>
      <c r="E494" s="99" t="s">
        <v>1404</v>
      </c>
      <c r="F494" s="323" t="s">
        <v>1404</v>
      </c>
      <c r="G494" s="323" t="s">
        <v>1404</v>
      </c>
      <c r="H494" s="323" t="s">
        <v>1404</v>
      </c>
      <c r="I494" s="323" t="s">
        <v>1404</v>
      </c>
      <c r="J494" s="323" t="s">
        <v>1404</v>
      </c>
    </row>
    <row r="495" spans="2:10" s="99" customFormat="1" ht="13.8" x14ac:dyDescent="0.45">
      <c r="B495" s="100" t="s">
        <v>1027</v>
      </c>
      <c r="C495" s="111" t="s">
        <v>1404</v>
      </c>
      <c r="D495" s="111" t="s">
        <v>1404</v>
      </c>
      <c r="E495" s="99" t="s">
        <v>1404</v>
      </c>
      <c r="F495" s="323" t="s">
        <v>1404</v>
      </c>
      <c r="G495" s="323" t="s">
        <v>1404</v>
      </c>
      <c r="H495" s="323" t="s">
        <v>1404</v>
      </c>
      <c r="I495" s="323" t="s">
        <v>1404</v>
      </c>
      <c r="J495" s="323" t="s">
        <v>1404</v>
      </c>
    </row>
    <row r="496" spans="2:10" s="99" customFormat="1" ht="13.8" x14ac:dyDescent="0.45">
      <c r="B496" s="100" t="s">
        <v>770</v>
      </c>
      <c r="C496" s="111" t="s">
        <v>1404</v>
      </c>
      <c r="D496" s="111" t="s">
        <v>1404</v>
      </c>
      <c r="E496" s="99" t="s">
        <v>1404</v>
      </c>
      <c r="F496" s="323" t="s">
        <v>1404</v>
      </c>
      <c r="G496" s="323" t="s">
        <v>1404</v>
      </c>
      <c r="H496" s="323" t="s">
        <v>1404</v>
      </c>
      <c r="I496" s="323" t="s">
        <v>1404</v>
      </c>
      <c r="J496" s="323" t="s">
        <v>1404</v>
      </c>
    </row>
    <row r="497" spans="2:10" s="99" customFormat="1" ht="13.8" x14ac:dyDescent="0.45">
      <c r="B497" s="100" t="s">
        <v>1090</v>
      </c>
      <c r="C497" s="111" t="s">
        <v>1404</v>
      </c>
      <c r="D497" s="111" t="s">
        <v>1404</v>
      </c>
      <c r="E497" s="99" t="s">
        <v>1404</v>
      </c>
      <c r="F497" s="323" t="s">
        <v>1404</v>
      </c>
      <c r="G497" s="323" t="s">
        <v>1404</v>
      </c>
      <c r="H497" s="323" t="s">
        <v>1404</v>
      </c>
      <c r="I497" s="323" t="s">
        <v>1404</v>
      </c>
      <c r="J497" s="323" t="s">
        <v>1404</v>
      </c>
    </row>
    <row r="498" spans="2:10" s="99" customFormat="1" ht="13.8" x14ac:dyDescent="0.45">
      <c r="B498" s="100" t="s">
        <v>665</v>
      </c>
      <c r="C498" s="111" t="s">
        <v>1404</v>
      </c>
      <c r="D498" s="111" t="s">
        <v>1404</v>
      </c>
      <c r="E498" s="99" t="s">
        <v>1404</v>
      </c>
      <c r="F498" s="323" t="s">
        <v>1404</v>
      </c>
      <c r="G498" s="323" t="s">
        <v>1404</v>
      </c>
      <c r="H498" s="323" t="s">
        <v>1404</v>
      </c>
      <c r="I498" s="323" t="s">
        <v>1404</v>
      </c>
      <c r="J498" s="323" t="s">
        <v>1404</v>
      </c>
    </row>
    <row r="499" spans="2:10" s="99" customFormat="1" ht="13.8" x14ac:dyDescent="0.45">
      <c r="B499" s="100" t="s">
        <v>939</v>
      </c>
      <c r="C499" s="111" t="s">
        <v>1404</v>
      </c>
      <c r="D499" s="111" t="s">
        <v>1404</v>
      </c>
      <c r="E499" s="99" t="s">
        <v>1404</v>
      </c>
      <c r="F499" s="323" t="s">
        <v>1404</v>
      </c>
      <c r="G499" s="323" t="s">
        <v>1404</v>
      </c>
      <c r="H499" s="323" t="s">
        <v>1404</v>
      </c>
      <c r="I499" s="323" t="s">
        <v>1404</v>
      </c>
      <c r="J499" s="323" t="s">
        <v>1404</v>
      </c>
    </row>
    <row r="500" spans="2:10" s="99" customFormat="1" ht="13.8" x14ac:dyDescent="0.45">
      <c r="B500" s="100" t="s">
        <v>966</v>
      </c>
      <c r="C500" s="111" t="s">
        <v>1404</v>
      </c>
      <c r="D500" s="111" t="s">
        <v>1404</v>
      </c>
      <c r="E500" s="99" t="s">
        <v>1404</v>
      </c>
      <c r="F500" s="323" t="s">
        <v>1404</v>
      </c>
      <c r="G500" s="323" t="s">
        <v>1404</v>
      </c>
      <c r="H500" s="323" t="s">
        <v>1404</v>
      </c>
      <c r="I500" s="323" t="s">
        <v>1404</v>
      </c>
      <c r="J500" s="323" t="s">
        <v>1404</v>
      </c>
    </row>
    <row r="501" spans="2:10" s="99" customFormat="1" ht="13.8" x14ac:dyDescent="0.45">
      <c r="B501" s="100" t="s">
        <v>1091</v>
      </c>
      <c r="C501" s="111" t="s">
        <v>1404</v>
      </c>
      <c r="D501" s="111" t="s">
        <v>1404</v>
      </c>
      <c r="E501" s="99" t="s">
        <v>1404</v>
      </c>
      <c r="F501" s="323" t="s">
        <v>1404</v>
      </c>
      <c r="G501" s="323" t="s">
        <v>1404</v>
      </c>
      <c r="H501" s="323" t="s">
        <v>1404</v>
      </c>
      <c r="I501" s="323" t="s">
        <v>1404</v>
      </c>
      <c r="J501" s="323" t="s">
        <v>1404</v>
      </c>
    </row>
    <row r="502" spans="2:10" s="99" customFormat="1" ht="13.8" x14ac:dyDescent="0.45">
      <c r="B502" s="100" t="s">
        <v>918</v>
      </c>
      <c r="C502" s="111" t="s">
        <v>1404</v>
      </c>
      <c r="D502" s="111" t="s">
        <v>1404</v>
      </c>
      <c r="E502" s="99" t="s">
        <v>1404</v>
      </c>
      <c r="F502" s="323" t="s">
        <v>1404</v>
      </c>
      <c r="G502" s="323" t="s">
        <v>1404</v>
      </c>
      <c r="H502" s="323" t="s">
        <v>1404</v>
      </c>
      <c r="I502" s="323" t="s">
        <v>1404</v>
      </c>
      <c r="J502" s="323" t="s">
        <v>1404</v>
      </c>
    </row>
    <row r="503" spans="2:10" s="99" customFormat="1" ht="13.8" x14ac:dyDescent="0.45">
      <c r="B503" s="100" t="s">
        <v>695</v>
      </c>
      <c r="C503" s="111" t="s">
        <v>1404</v>
      </c>
      <c r="D503" s="111" t="s">
        <v>1404</v>
      </c>
      <c r="E503" s="99" t="s">
        <v>1404</v>
      </c>
      <c r="F503" s="323" t="s">
        <v>1404</v>
      </c>
      <c r="G503" s="323" t="s">
        <v>1404</v>
      </c>
      <c r="H503" s="323" t="s">
        <v>1404</v>
      </c>
      <c r="I503" s="323" t="s">
        <v>1404</v>
      </c>
      <c r="J503" s="323" t="s">
        <v>1404</v>
      </c>
    </row>
    <row r="504" spans="2:10" s="99" customFormat="1" ht="13.8" x14ac:dyDescent="0.45">
      <c r="B504" s="100" t="s">
        <v>696</v>
      </c>
      <c r="C504" s="111" t="s">
        <v>1404</v>
      </c>
      <c r="D504" s="111" t="s">
        <v>1404</v>
      </c>
      <c r="E504" s="99" t="s">
        <v>1404</v>
      </c>
      <c r="F504" s="323" t="s">
        <v>1404</v>
      </c>
      <c r="G504" s="323" t="s">
        <v>1404</v>
      </c>
      <c r="H504" s="323" t="s">
        <v>1404</v>
      </c>
      <c r="I504" s="323" t="s">
        <v>1404</v>
      </c>
      <c r="J504" s="323" t="s">
        <v>1404</v>
      </c>
    </row>
    <row r="505" spans="2:10" s="99" customFormat="1" ht="13.8" x14ac:dyDescent="0.45">
      <c r="B505" s="100" t="s">
        <v>940</v>
      </c>
      <c r="C505" s="111" t="s">
        <v>1404</v>
      </c>
      <c r="D505" s="111" t="s">
        <v>1404</v>
      </c>
      <c r="E505" s="99" t="s">
        <v>1404</v>
      </c>
      <c r="F505" s="323" t="s">
        <v>1404</v>
      </c>
      <c r="G505" s="323" t="s">
        <v>1404</v>
      </c>
      <c r="H505" s="323" t="s">
        <v>1404</v>
      </c>
      <c r="I505" s="323" t="s">
        <v>1404</v>
      </c>
      <c r="J505" s="323" t="s">
        <v>1404</v>
      </c>
    </row>
    <row r="506" spans="2:10" s="99" customFormat="1" ht="13.8" x14ac:dyDescent="0.45">
      <c r="B506" s="100" t="s">
        <v>941</v>
      </c>
      <c r="C506" s="111" t="s">
        <v>1404</v>
      </c>
      <c r="D506" s="111" t="s">
        <v>1404</v>
      </c>
      <c r="E506" s="99" t="s">
        <v>1404</v>
      </c>
      <c r="F506" s="323" t="s">
        <v>1404</v>
      </c>
      <c r="G506" s="323" t="s">
        <v>1404</v>
      </c>
      <c r="H506" s="323" t="s">
        <v>1404</v>
      </c>
      <c r="I506" s="323" t="s">
        <v>1404</v>
      </c>
      <c r="J506" s="323" t="s">
        <v>1404</v>
      </c>
    </row>
    <row r="507" spans="2:10" s="99" customFormat="1" ht="13.8" x14ac:dyDescent="0.45">
      <c r="B507" s="100" t="s">
        <v>1028</v>
      </c>
      <c r="C507" s="111" t="s">
        <v>1404</v>
      </c>
      <c r="D507" s="111" t="s">
        <v>1404</v>
      </c>
      <c r="E507" s="99" t="s">
        <v>1404</v>
      </c>
      <c r="F507" s="323" t="s">
        <v>1404</v>
      </c>
      <c r="G507" s="323" t="s">
        <v>1404</v>
      </c>
      <c r="H507" s="323" t="s">
        <v>1404</v>
      </c>
      <c r="I507" s="323" t="s">
        <v>1404</v>
      </c>
      <c r="J507" s="323" t="s">
        <v>1404</v>
      </c>
    </row>
    <row r="508" spans="2:10" s="99" customFormat="1" ht="13.8" x14ac:dyDescent="0.45">
      <c r="B508" s="100" t="s">
        <v>697</v>
      </c>
      <c r="C508" s="111" t="s">
        <v>1404</v>
      </c>
      <c r="D508" s="111" t="s">
        <v>1404</v>
      </c>
      <c r="E508" s="99" t="s">
        <v>1404</v>
      </c>
      <c r="F508" s="323" t="s">
        <v>1404</v>
      </c>
      <c r="G508" s="323" t="s">
        <v>1404</v>
      </c>
      <c r="H508" s="323" t="s">
        <v>1404</v>
      </c>
      <c r="I508" s="323" t="s">
        <v>1404</v>
      </c>
      <c r="J508" s="323" t="s">
        <v>1404</v>
      </c>
    </row>
    <row r="509" spans="2:10" s="99" customFormat="1" ht="13.8" x14ac:dyDescent="0.45">
      <c r="B509" s="100" t="s">
        <v>771</v>
      </c>
      <c r="C509" s="111" t="s">
        <v>1404</v>
      </c>
      <c r="D509" s="111" t="s">
        <v>1404</v>
      </c>
      <c r="E509" s="99" t="s">
        <v>1404</v>
      </c>
      <c r="F509" s="323" t="s">
        <v>1404</v>
      </c>
      <c r="G509" s="323" t="s">
        <v>1404</v>
      </c>
      <c r="H509" s="323" t="s">
        <v>1404</v>
      </c>
      <c r="I509" s="323" t="s">
        <v>1404</v>
      </c>
      <c r="J509" s="323" t="s">
        <v>1404</v>
      </c>
    </row>
    <row r="510" spans="2:10" s="99" customFormat="1" ht="13.8" x14ac:dyDescent="0.45">
      <c r="B510" s="100" t="s">
        <v>666</v>
      </c>
      <c r="C510" s="111" t="s">
        <v>1404</v>
      </c>
      <c r="D510" s="111" t="s">
        <v>1404</v>
      </c>
      <c r="E510" s="99" t="s">
        <v>1404</v>
      </c>
      <c r="F510" s="323" t="s">
        <v>1404</v>
      </c>
      <c r="G510" s="323" t="s">
        <v>1404</v>
      </c>
      <c r="H510" s="323" t="s">
        <v>1404</v>
      </c>
      <c r="I510" s="323" t="s">
        <v>1404</v>
      </c>
      <c r="J510" s="323" t="s">
        <v>1404</v>
      </c>
    </row>
    <row r="511" spans="2:10" s="99" customFormat="1" ht="13.8" x14ac:dyDescent="0.45">
      <c r="B511" s="100" t="s">
        <v>1056</v>
      </c>
      <c r="C511" s="111" t="s">
        <v>1404</v>
      </c>
      <c r="D511" s="111" t="s">
        <v>1404</v>
      </c>
      <c r="E511" s="99" t="s">
        <v>1404</v>
      </c>
      <c r="F511" s="323" t="s">
        <v>1404</v>
      </c>
      <c r="G511" s="323" t="s">
        <v>1404</v>
      </c>
      <c r="H511" s="323" t="s">
        <v>1404</v>
      </c>
      <c r="I511" s="323" t="s">
        <v>1404</v>
      </c>
      <c r="J511" s="323" t="s">
        <v>1404</v>
      </c>
    </row>
    <row r="512" spans="2:10" s="99" customFormat="1" ht="13.8" x14ac:dyDescent="0.45">
      <c r="B512" s="100" t="s">
        <v>1002</v>
      </c>
      <c r="C512" s="111" t="s">
        <v>1404</v>
      </c>
      <c r="D512" s="111" t="s">
        <v>1404</v>
      </c>
      <c r="E512" s="99" t="s">
        <v>1404</v>
      </c>
      <c r="F512" s="323" t="s">
        <v>1404</v>
      </c>
      <c r="G512" s="323" t="s">
        <v>1404</v>
      </c>
      <c r="H512" s="323" t="s">
        <v>1404</v>
      </c>
      <c r="I512" s="323" t="s">
        <v>1404</v>
      </c>
      <c r="J512" s="323" t="s">
        <v>1404</v>
      </c>
    </row>
    <row r="513" spans="2:10" s="99" customFormat="1" ht="13.8" x14ac:dyDescent="0.45">
      <c r="B513" s="100" t="s">
        <v>1092</v>
      </c>
      <c r="C513" s="111" t="s">
        <v>1404</v>
      </c>
      <c r="D513" s="111" t="s">
        <v>1404</v>
      </c>
      <c r="E513" s="99" t="s">
        <v>1404</v>
      </c>
      <c r="F513" s="323" t="s">
        <v>1404</v>
      </c>
      <c r="G513" s="323" t="s">
        <v>1404</v>
      </c>
      <c r="H513" s="323" t="s">
        <v>1404</v>
      </c>
      <c r="I513" s="323" t="s">
        <v>1404</v>
      </c>
      <c r="J513" s="323" t="s">
        <v>1404</v>
      </c>
    </row>
    <row r="514" spans="2:10" s="99" customFormat="1" ht="13.8" x14ac:dyDescent="0.45">
      <c r="B514" s="100" t="s">
        <v>819</v>
      </c>
      <c r="C514" s="111" t="s">
        <v>1404</v>
      </c>
      <c r="D514" s="111" t="s">
        <v>1404</v>
      </c>
      <c r="E514" s="99" t="s">
        <v>1404</v>
      </c>
      <c r="F514" s="323" t="s">
        <v>1404</v>
      </c>
      <c r="G514" s="323" t="s">
        <v>1404</v>
      </c>
      <c r="H514" s="323" t="s">
        <v>1404</v>
      </c>
      <c r="I514" s="323" t="s">
        <v>1404</v>
      </c>
      <c r="J514" s="323" t="s">
        <v>1404</v>
      </c>
    </row>
    <row r="515" spans="2:10" s="99" customFormat="1" ht="13.8" x14ac:dyDescent="0.45">
      <c r="B515" s="100" t="s">
        <v>1093</v>
      </c>
      <c r="C515" s="111" t="s">
        <v>1404</v>
      </c>
      <c r="D515" s="111" t="s">
        <v>1404</v>
      </c>
      <c r="E515" s="99" t="s">
        <v>1404</v>
      </c>
      <c r="F515" s="323" t="s">
        <v>1404</v>
      </c>
      <c r="G515" s="323" t="s">
        <v>1404</v>
      </c>
      <c r="H515" s="323" t="s">
        <v>1404</v>
      </c>
      <c r="I515" s="323" t="s">
        <v>1404</v>
      </c>
      <c r="J515" s="323" t="s">
        <v>1404</v>
      </c>
    </row>
    <row r="516" spans="2:10" s="99" customFormat="1" ht="13.8" x14ac:dyDescent="0.45">
      <c r="B516" s="100" t="s">
        <v>942</v>
      </c>
      <c r="C516" s="111" t="s">
        <v>1404</v>
      </c>
      <c r="D516" s="111" t="s">
        <v>1404</v>
      </c>
      <c r="E516" s="99" t="s">
        <v>1404</v>
      </c>
      <c r="F516" s="323" t="s">
        <v>1404</v>
      </c>
      <c r="G516" s="323" t="s">
        <v>1404</v>
      </c>
      <c r="H516" s="323" t="s">
        <v>1404</v>
      </c>
      <c r="I516" s="323" t="s">
        <v>1404</v>
      </c>
      <c r="J516" s="323" t="s">
        <v>1404</v>
      </c>
    </row>
    <row r="517" spans="2:10" s="99" customFormat="1" ht="13.8" x14ac:dyDescent="0.45">
      <c r="B517" s="100" t="s">
        <v>943</v>
      </c>
      <c r="C517" s="111" t="s">
        <v>1404</v>
      </c>
      <c r="D517" s="111" t="s">
        <v>1404</v>
      </c>
      <c r="E517" s="99" t="s">
        <v>1404</v>
      </c>
      <c r="F517" s="323" t="s">
        <v>1404</v>
      </c>
      <c r="G517" s="323" t="s">
        <v>1404</v>
      </c>
      <c r="H517" s="323" t="s">
        <v>1404</v>
      </c>
      <c r="I517" s="323" t="s">
        <v>1404</v>
      </c>
      <c r="J517" s="323" t="s">
        <v>1404</v>
      </c>
    </row>
    <row r="518" spans="2:10" s="99" customFormat="1" ht="13.8" x14ac:dyDescent="0.45">
      <c r="B518" s="100" t="s">
        <v>1029</v>
      </c>
      <c r="C518" s="111" t="s">
        <v>1404</v>
      </c>
      <c r="D518" s="111" t="s">
        <v>1404</v>
      </c>
      <c r="E518" s="99" t="s">
        <v>1404</v>
      </c>
      <c r="F518" s="323" t="s">
        <v>1404</v>
      </c>
      <c r="G518" s="323" t="s">
        <v>1404</v>
      </c>
      <c r="H518" s="323" t="s">
        <v>1404</v>
      </c>
      <c r="I518" s="323" t="s">
        <v>1404</v>
      </c>
      <c r="J518" s="323" t="s">
        <v>1404</v>
      </c>
    </row>
    <row r="519" spans="2:10" s="99" customFormat="1" ht="13.8" x14ac:dyDescent="0.45">
      <c r="B519" s="100" t="s">
        <v>944</v>
      </c>
      <c r="C519" s="111" t="s">
        <v>1404</v>
      </c>
      <c r="D519" s="111" t="s">
        <v>1404</v>
      </c>
      <c r="E519" s="99" t="s">
        <v>1404</v>
      </c>
      <c r="F519" s="323" t="s">
        <v>1404</v>
      </c>
      <c r="G519" s="323" t="s">
        <v>1404</v>
      </c>
      <c r="H519" s="323" t="s">
        <v>1404</v>
      </c>
      <c r="I519" s="323" t="s">
        <v>1404</v>
      </c>
      <c r="J519" s="323" t="s">
        <v>1404</v>
      </c>
    </row>
    <row r="520" spans="2:10" s="99" customFormat="1" ht="13.8" x14ac:dyDescent="0.45">
      <c r="B520" s="100" t="s">
        <v>1030</v>
      </c>
      <c r="C520" s="111" t="s">
        <v>1404</v>
      </c>
      <c r="D520" s="111" t="s">
        <v>1404</v>
      </c>
      <c r="E520" s="99" t="s">
        <v>1404</v>
      </c>
      <c r="F520" s="323" t="s">
        <v>1404</v>
      </c>
      <c r="G520" s="323" t="s">
        <v>1404</v>
      </c>
      <c r="H520" s="323" t="s">
        <v>1404</v>
      </c>
      <c r="I520" s="323" t="s">
        <v>1404</v>
      </c>
      <c r="J520" s="323" t="s">
        <v>1404</v>
      </c>
    </row>
    <row r="521" spans="2:10" s="99" customFormat="1" ht="13.8" x14ac:dyDescent="0.45">
      <c r="B521" s="100" t="s">
        <v>736</v>
      </c>
      <c r="C521" s="111" t="s">
        <v>1404</v>
      </c>
      <c r="D521" s="111" t="s">
        <v>1404</v>
      </c>
      <c r="E521" s="99" t="s">
        <v>1404</v>
      </c>
      <c r="F521" s="323" t="s">
        <v>1404</v>
      </c>
      <c r="G521" s="323" t="s">
        <v>1404</v>
      </c>
      <c r="H521" s="323" t="s">
        <v>1404</v>
      </c>
      <c r="I521" s="323" t="s">
        <v>1404</v>
      </c>
      <c r="J521" s="323" t="s">
        <v>1404</v>
      </c>
    </row>
    <row r="522" spans="2:10" s="99" customFormat="1" ht="13.8" x14ac:dyDescent="0.45">
      <c r="B522" s="100" t="s">
        <v>667</v>
      </c>
      <c r="C522" s="111" t="s">
        <v>1404</v>
      </c>
      <c r="D522" s="111" t="s">
        <v>1404</v>
      </c>
      <c r="E522" s="99" t="s">
        <v>1404</v>
      </c>
      <c r="F522" s="323" t="s">
        <v>1404</v>
      </c>
      <c r="G522" s="323" t="s">
        <v>1404</v>
      </c>
      <c r="H522" s="323" t="s">
        <v>1404</v>
      </c>
      <c r="I522" s="323" t="s">
        <v>1404</v>
      </c>
      <c r="J522" s="323" t="s">
        <v>1404</v>
      </c>
    </row>
    <row r="523" spans="2:10" s="99" customFormat="1" ht="13.8" x14ac:dyDescent="0.45">
      <c r="B523" s="100" t="s">
        <v>668</v>
      </c>
      <c r="C523" s="111" t="s">
        <v>1404</v>
      </c>
      <c r="D523" s="111" t="s">
        <v>1404</v>
      </c>
      <c r="E523" s="99" t="s">
        <v>1404</v>
      </c>
      <c r="F523" s="323" t="s">
        <v>1404</v>
      </c>
      <c r="G523" s="323" t="s">
        <v>1404</v>
      </c>
      <c r="H523" s="323" t="s">
        <v>1404</v>
      </c>
      <c r="I523" s="323" t="s">
        <v>1404</v>
      </c>
      <c r="J523" s="323" t="s">
        <v>1404</v>
      </c>
    </row>
    <row r="524" spans="2:10" s="99" customFormat="1" ht="13.8" x14ac:dyDescent="0.45">
      <c r="B524" s="100" t="s">
        <v>1031</v>
      </c>
      <c r="C524" s="111" t="s">
        <v>1404</v>
      </c>
      <c r="D524" s="111" t="s">
        <v>1404</v>
      </c>
      <c r="E524" s="99" t="s">
        <v>1404</v>
      </c>
      <c r="F524" s="323" t="s">
        <v>1404</v>
      </c>
      <c r="G524" s="323" t="s">
        <v>1404</v>
      </c>
      <c r="H524" s="323" t="s">
        <v>1404</v>
      </c>
      <c r="I524" s="323" t="s">
        <v>1404</v>
      </c>
      <c r="J524" s="323" t="s">
        <v>1404</v>
      </c>
    </row>
    <row r="525" spans="2:10" s="99" customFormat="1" ht="13.8" x14ac:dyDescent="0.45">
      <c r="B525" s="100" t="s">
        <v>669</v>
      </c>
      <c r="C525" s="111" t="s">
        <v>1404</v>
      </c>
      <c r="D525" s="111" t="s">
        <v>1404</v>
      </c>
      <c r="E525" s="99" t="s">
        <v>1404</v>
      </c>
      <c r="F525" s="323" t="s">
        <v>1404</v>
      </c>
      <c r="G525" s="323" t="s">
        <v>1404</v>
      </c>
      <c r="H525" s="323" t="s">
        <v>1404</v>
      </c>
      <c r="I525" s="323" t="s">
        <v>1404</v>
      </c>
      <c r="J525" s="323" t="s">
        <v>1404</v>
      </c>
    </row>
    <row r="526" spans="2:10" s="99" customFormat="1" ht="13.8" x14ac:dyDescent="0.45">
      <c r="B526" s="100" t="s">
        <v>772</v>
      </c>
      <c r="C526" s="111" t="s">
        <v>1404</v>
      </c>
      <c r="D526" s="111" t="s">
        <v>1404</v>
      </c>
      <c r="E526" s="99" t="s">
        <v>1404</v>
      </c>
      <c r="F526" s="323" t="s">
        <v>1404</v>
      </c>
      <c r="G526" s="323" t="s">
        <v>1404</v>
      </c>
      <c r="H526" s="323" t="s">
        <v>1404</v>
      </c>
      <c r="I526" s="323" t="s">
        <v>1404</v>
      </c>
      <c r="J526" s="323" t="s">
        <v>1404</v>
      </c>
    </row>
    <row r="527" spans="2:10" s="99" customFormat="1" ht="13.8" x14ac:dyDescent="0.45">
      <c r="B527" s="100" t="s">
        <v>670</v>
      </c>
      <c r="C527" s="111" t="s">
        <v>1404</v>
      </c>
      <c r="D527" s="111" t="s">
        <v>1404</v>
      </c>
      <c r="E527" s="99" t="s">
        <v>1404</v>
      </c>
      <c r="F527" s="323" t="s">
        <v>1404</v>
      </c>
      <c r="G527" s="323" t="s">
        <v>1404</v>
      </c>
      <c r="H527" s="323" t="s">
        <v>1404</v>
      </c>
      <c r="I527" s="323" t="s">
        <v>1404</v>
      </c>
      <c r="J527" s="323" t="s">
        <v>1404</v>
      </c>
    </row>
    <row r="528" spans="2:10" s="99" customFormat="1" ht="13.8" x14ac:dyDescent="0.45">
      <c r="B528" s="100" t="s">
        <v>737</v>
      </c>
      <c r="C528" s="111" t="s">
        <v>1404</v>
      </c>
      <c r="D528" s="111" t="s">
        <v>1404</v>
      </c>
      <c r="E528" s="99" t="s">
        <v>1404</v>
      </c>
      <c r="F528" s="323" t="s">
        <v>1404</v>
      </c>
      <c r="G528" s="323" t="s">
        <v>1404</v>
      </c>
      <c r="H528" s="323" t="s">
        <v>1404</v>
      </c>
      <c r="I528" s="323" t="s">
        <v>1404</v>
      </c>
      <c r="J528" s="323" t="s">
        <v>1404</v>
      </c>
    </row>
    <row r="529" spans="2:10" s="99" customFormat="1" ht="13.8" x14ac:dyDescent="0.45">
      <c r="B529" s="100" t="s">
        <v>738</v>
      </c>
      <c r="C529" s="111" t="s">
        <v>1404</v>
      </c>
      <c r="D529" s="111" t="s">
        <v>1404</v>
      </c>
      <c r="E529" s="99" t="s">
        <v>1404</v>
      </c>
      <c r="F529" s="323" t="s">
        <v>1404</v>
      </c>
      <c r="G529" s="323" t="s">
        <v>1404</v>
      </c>
      <c r="H529" s="323" t="s">
        <v>1404</v>
      </c>
      <c r="I529" s="323" t="s">
        <v>1404</v>
      </c>
      <c r="J529" s="323" t="s">
        <v>1404</v>
      </c>
    </row>
    <row r="530" spans="2:10" s="99" customFormat="1" ht="13.8" x14ac:dyDescent="0.45">
      <c r="B530" s="100" t="s">
        <v>991</v>
      </c>
      <c r="C530" s="111" t="s">
        <v>1404</v>
      </c>
      <c r="D530" s="111" t="s">
        <v>1404</v>
      </c>
      <c r="E530" s="99" t="s">
        <v>1404</v>
      </c>
      <c r="F530" s="323" t="s">
        <v>1404</v>
      </c>
      <c r="G530" s="323" t="s">
        <v>1404</v>
      </c>
      <c r="H530" s="323" t="s">
        <v>1404</v>
      </c>
      <c r="I530" s="323" t="s">
        <v>1404</v>
      </c>
      <c r="J530" s="323" t="s">
        <v>1404</v>
      </c>
    </row>
    <row r="531" spans="2:10" s="99" customFormat="1" ht="13.8" x14ac:dyDescent="0.45">
      <c r="B531" s="100" t="s">
        <v>1032</v>
      </c>
      <c r="C531" s="111" t="s">
        <v>1404</v>
      </c>
      <c r="D531" s="111" t="s">
        <v>1404</v>
      </c>
      <c r="E531" s="99" t="s">
        <v>1404</v>
      </c>
      <c r="F531" s="323" t="s">
        <v>1404</v>
      </c>
      <c r="G531" s="323" t="s">
        <v>1404</v>
      </c>
      <c r="H531" s="323" t="s">
        <v>1404</v>
      </c>
      <c r="I531" s="323" t="s">
        <v>1404</v>
      </c>
      <c r="J531" s="323" t="s">
        <v>1404</v>
      </c>
    </row>
    <row r="532" spans="2:10" s="99" customFormat="1" ht="13.8" x14ac:dyDescent="0.45">
      <c r="B532" s="100" t="s">
        <v>945</v>
      </c>
      <c r="C532" s="111" t="s">
        <v>1404</v>
      </c>
      <c r="D532" s="111" t="s">
        <v>1404</v>
      </c>
      <c r="E532" s="99" t="s">
        <v>1404</v>
      </c>
      <c r="F532" s="323" t="s">
        <v>1404</v>
      </c>
      <c r="G532" s="323" t="s">
        <v>1404</v>
      </c>
      <c r="H532" s="323" t="s">
        <v>1404</v>
      </c>
      <c r="I532" s="323" t="s">
        <v>1404</v>
      </c>
      <c r="J532" s="323" t="s">
        <v>1404</v>
      </c>
    </row>
    <row r="533" spans="2:10" s="99" customFormat="1" ht="13.8" x14ac:dyDescent="0.45">
      <c r="B533" s="100" t="s">
        <v>946</v>
      </c>
      <c r="C533" s="111" t="s">
        <v>1404</v>
      </c>
      <c r="D533" s="111" t="s">
        <v>1404</v>
      </c>
      <c r="E533" s="99" t="s">
        <v>1404</v>
      </c>
      <c r="F533" s="323" t="s">
        <v>1404</v>
      </c>
      <c r="G533" s="323" t="s">
        <v>1404</v>
      </c>
      <c r="H533" s="323" t="s">
        <v>1404</v>
      </c>
      <c r="I533" s="323" t="s">
        <v>1404</v>
      </c>
      <c r="J533" s="323" t="s">
        <v>1404</v>
      </c>
    </row>
    <row r="534" spans="2:10" s="99" customFormat="1" ht="13.8" x14ac:dyDescent="0.45">
      <c r="B534" s="100" t="s">
        <v>919</v>
      </c>
      <c r="C534" s="111" t="s">
        <v>1404</v>
      </c>
      <c r="D534" s="111" t="s">
        <v>1404</v>
      </c>
      <c r="E534" s="99" t="s">
        <v>1404</v>
      </c>
      <c r="F534" s="323" t="s">
        <v>1404</v>
      </c>
      <c r="G534" s="323" t="s">
        <v>1404</v>
      </c>
      <c r="H534" s="323" t="s">
        <v>1404</v>
      </c>
      <c r="I534" s="323" t="s">
        <v>1404</v>
      </c>
      <c r="J534" s="323" t="s">
        <v>1404</v>
      </c>
    </row>
    <row r="535" spans="2:10" s="99" customFormat="1" ht="13.8" x14ac:dyDescent="0.45">
      <c r="B535" s="100" t="s">
        <v>698</v>
      </c>
      <c r="C535" s="111" t="s">
        <v>1404</v>
      </c>
      <c r="D535" s="111" t="s">
        <v>1404</v>
      </c>
      <c r="E535" s="99" t="s">
        <v>1404</v>
      </c>
      <c r="F535" s="323" t="s">
        <v>1404</v>
      </c>
      <c r="G535" s="323" t="s">
        <v>1404</v>
      </c>
      <c r="H535" s="323" t="s">
        <v>1404</v>
      </c>
      <c r="I535" s="323" t="s">
        <v>1404</v>
      </c>
      <c r="J535" s="323" t="s">
        <v>1404</v>
      </c>
    </row>
    <row r="536" spans="2:10" s="99" customFormat="1" ht="13.8" x14ac:dyDescent="0.45">
      <c r="B536" s="100" t="s">
        <v>1094</v>
      </c>
      <c r="C536" s="111" t="s">
        <v>1404</v>
      </c>
      <c r="D536" s="111" t="s">
        <v>1404</v>
      </c>
      <c r="E536" s="99" t="s">
        <v>1404</v>
      </c>
      <c r="F536" s="323" t="s">
        <v>1404</v>
      </c>
      <c r="G536" s="323" t="s">
        <v>1404</v>
      </c>
      <c r="H536" s="323" t="s">
        <v>1404</v>
      </c>
      <c r="I536" s="323" t="s">
        <v>1404</v>
      </c>
      <c r="J536" s="323" t="s">
        <v>1404</v>
      </c>
    </row>
    <row r="537" spans="2:10" s="99" customFormat="1" ht="13.8" x14ac:dyDescent="0.45">
      <c r="B537" s="100" t="s">
        <v>739</v>
      </c>
      <c r="C537" s="111" t="s">
        <v>1404</v>
      </c>
      <c r="D537" s="111" t="s">
        <v>1404</v>
      </c>
      <c r="E537" s="99" t="s">
        <v>1404</v>
      </c>
      <c r="F537" s="323" t="s">
        <v>1404</v>
      </c>
      <c r="G537" s="323" t="s">
        <v>1404</v>
      </c>
      <c r="H537" s="323" t="s">
        <v>1404</v>
      </c>
      <c r="I537" s="323" t="s">
        <v>1404</v>
      </c>
      <c r="J537" s="323" t="s">
        <v>1404</v>
      </c>
    </row>
    <row r="538" spans="2:10" s="99" customFormat="1" ht="13.8" x14ac:dyDescent="0.45">
      <c r="B538" s="100" t="s">
        <v>1033</v>
      </c>
      <c r="C538" s="111" t="s">
        <v>1404</v>
      </c>
      <c r="D538" s="111" t="s">
        <v>1404</v>
      </c>
      <c r="E538" s="99" t="s">
        <v>1404</v>
      </c>
      <c r="F538" s="323" t="s">
        <v>1404</v>
      </c>
      <c r="G538" s="323" t="s">
        <v>1404</v>
      </c>
      <c r="H538" s="323" t="s">
        <v>1404</v>
      </c>
      <c r="I538" s="323" t="s">
        <v>1404</v>
      </c>
      <c r="J538" s="323" t="s">
        <v>1404</v>
      </c>
    </row>
    <row r="539" spans="2:10" s="99" customFormat="1" ht="13.8" x14ac:dyDescent="0.45">
      <c r="B539" s="100" t="s">
        <v>1095</v>
      </c>
      <c r="C539" s="111" t="s">
        <v>1404</v>
      </c>
      <c r="D539" s="111" t="s">
        <v>1404</v>
      </c>
      <c r="E539" s="99" t="s">
        <v>1404</v>
      </c>
      <c r="F539" s="323" t="s">
        <v>1404</v>
      </c>
      <c r="G539" s="323" t="s">
        <v>1404</v>
      </c>
      <c r="H539" s="323" t="s">
        <v>1404</v>
      </c>
      <c r="I539" s="323" t="s">
        <v>1404</v>
      </c>
      <c r="J539" s="323" t="s">
        <v>1404</v>
      </c>
    </row>
    <row r="540" spans="2:10" s="99" customFormat="1" ht="13.8" x14ac:dyDescent="0.45">
      <c r="B540" s="100" t="s">
        <v>740</v>
      </c>
      <c r="C540" s="111" t="s">
        <v>1404</v>
      </c>
      <c r="D540" s="111" t="s">
        <v>1404</v>
      </c>
      <c r="E540" s="99" t="s">
        <v>1404</v>
      </c>
      <c r="F540" s="323" t="s">
        <v>1404</v>
      </c>
      <c r="G540" s="323" t="s">
        <v>1404</v>
      </c>
      <c r="H540" s="323" t="s">
        <v>1404</v>
      </c>
      <c r="I540" s="323" t="s">
        <v>1404</v>
      </c>
      <c r="J540" s="323" t="s">
        <v>1404</v>
      </c>
    </row>
    <row r="541" spans="2:10" s="99" customFormat="1" ht="13.8" x14ac:dyDescent="0.45">
      <c r="B541" s="100" t="s">
        <v>626</v>
      </c>
      <c r="C541" s="111" t="s">
        <v>1404</v>
      </c>
      <c r="D541" s="111" t="s">
        <v>1404</v>
      </c>
      <c r="E541" s="99" t="s">
        <v>1404</v>
      </c>
      <c r="F541" s="323" t="s">
        <v>1404</v>
      </c>
      <c r="G541" s="323" t="s">
        <v>1404</v>
      </c>
      <c r="H541" s="323" t="s">
        <v>1404</v>
      </c>
      <c r="I541" s="323" t="s">
        <v>1404</v>
      </c>
      <c r="J541" s="323" t="s">
        <v>1404</v>
      </c>
    </row>
    <row r="542" spans="2:10" s="99" customFormat="1" ht="13.8" x14ac:dyDescent="0.45">
      <c r="B542" s="100" t="s">
        <v>947</v>
      </c>
      <c r="C542" s="111" t="s">
        <v>1404</v>
      </c>
      <c r="D542" s="111" t="s">
        <v>1404</v>
      </c>
      <c r="E542" s="99" t="s">
        <v>1404</v>
      </c>
      <c r="F542" s="323" t="s">
        <v>1404</v>
      </c>
      <c r="G542" s="323" t="s">
        <v>1404</v>
      </c>
      <c r="H542" s="323" t="s">
        <v>1404</v>
      </c>
      <c r="I542" s="323" t="s">
        <v>1404</v>
      </c>
      <c r="J542" s="323" t="s">
        <v>1404</v>
      </c>
    </row>
    <row r="543" spans="2:10" s="99" customFormat="1" ht="13.8" x14ac:dyDescent="0.45">
      <c r="B543" s="100" t="s">
        <v>967</v>
      </c>
      <c r="C543" s="111" t="s">
        <v>1404</v>
      </c>
      <c r="D543" s="111" t="s">
        <v>1404</v>
      </c>
      <c r="E543" s="99" t="s">
        <v>1404</v>
      </c>
      <c r="F543" s="323" t="s">
        <v>1404</v>
      </c>
      <c r="G543" s="323" t="s">
        <v>1404</v>
      </c>
      <c r="H543" s="323" t="s">
        <v>1404</v>
      </c>
      <c r="I543" s="323" t="s">
        <v>1404</v>
      </c>
      <c r="J543" s="323" t="s">
        <v>1404</v>
      </c>
    </row>
    <row r="544" spans="2:10" s="99" customFormat="1" ht="13.8" x14ac:dyDescent="0.45">
      <c r="B544" s="100" t="s">
        <v>1034</v>
      </c>
      <c r="C544" s="111" t="s">
        <v>1404</v>
      </c>
      <c r="D544" s="111" t="s">
        <v>1404</v>
      </c>
      <c r="E544" s="99" t="s">
        <v>1404</v>
      </c>
      <c r="F544" s="323" t="s">
        <v>1404</v>
      </c>
      <c r="G544" s="323" t="s">
        <v>1404</v>
      </c>
      <c r="H544" s="323" t="s">
        <v>1404</v>
      </c>
      <c r="I544" s="323" t="s">
        <v>1404</v>
      </c>
      <c r="J544" s="323" t="s">
        <v>1404</v>
      </c>
    </row>
    <row r="545" spans="2:10" s="99" customFormat="1" ht="13.8" x14ac:dyDescent="0.45">
      <c r="B545" s="100" t="s">
        <v>1035</v>
      </c>
      <c r="C545" s="111" t="s">
        <v>1404</v>
      </c>
      <c r="D545" s="111" t="s">
        <v>1404</v>
      </c>
      <c r="E545" s="99" t="s">
        <v>1404</v>
      </c>
      <c r="F545" s="323" t="s">
        <v>1404</v>
      </c>
      <c r="G545" s="323" t="s">
        <v>1404</v>
      </c>
      <c r="H545" s="323" t="s">
        <v>1404</v>
      </c>
      <c r="I545" s="323" t="s">
        <v>1404</v>
      </c>
      <c r="J545" s="323" t="s">
        <v>1404</v>
      </c>
    </row>
    <row r="546" spans="2:10" s="99" customFormat="1" ht="13.8" x14ac:dyDescent="0.45">
      <c r="B546" s="100" t="s">
        <v>1096</v>
      </c>
      <c r="C546" s="111" t="s">
        <v>1404</v>
      </c>
      <c r="D546" s="111" t="s">
        <v>1404</v>
      </c>
      <c r="E546" s="99" t="s">
        <v>1404</v>
      </c>
      <c r="F546" s="323" t="s">
        <v>1404</v>
      </c>
      <c r="G546" s="323" t="s">
        <v>1404</v>
      </c>
      <c r="H546" s="323" t="s">
        <v>1404</v>
      </c>
      <c r="I546" s="323" t="s">
        <v>1404</v>
      </c>
      <c r="J546" s="323" t="s">
        <v>1404</v>
      </c>
    </row>
    <row r="547" spans="2:10" s="99" customFormat="1" ht="13.8" x14ac:dyDescent="0.45">
      <c r="B547" s="100" t="s">
        <v>741</v>
      </c>
      <c r="C547" s="111" t="s">
        <v>1404</v>
      </c>
      <c r="D547" s="111" t="s">
        <v>1404</v>
      </c>
      <c r="E547" s="99" t="s">
        <v>1404</v>
      </c>
      <c r="F547" s="323" t="s">
        <v>1404</v>
      </c>
      <c r="G547" s="323" t="s">
        <v>1404</v>
      </c>
      <c r="H547" s="323" t="s">
        <v>1404</v>
      </c>
      <c r="I547" s="323" t="s">
        <v>1404</v>
      </c>
      <c r="J547" s="323" t="s">
        <v>1404</v>
      </c>
    </row>
    <row r="548" spans="2:10" s="99" customFormat="1" ht="13.8" x14ac:dyDescent="0.45">
      <c r="B548" s="100" t="s">
        <v>778</v>
      </c>
      <c r="C548" s="111" t="s">
        <v>1404</v>
      </c>
      <c r="D548" s="111" t="s">
        <v>1404</v>
      </c>
      <c r="E548" s="99" t="s">
        <v>1404</v>
      </c>
      <c r="F548" s="323" t="s">
        <v>1404</v>
      </c>
      <c r="G548" s="323" t="s">
        <v>1404</v>
      </c>
      <c r="H548" s="323" t="s">
        <v>1404</v>
      </c>
      <c r="I548" s="323" t="s">
        <v>1404</v>
      </c>
      <c r="J548" s="323" t="s">
        <v>1404</v>
      </c>
    </row>
    <row r="549" spans="2:10" s="99" customFormat="1" ht="13.8" x14ac:dyDescent="0.45">
      <c r="B549" s="100" t="s">
        <v>1097</v>
      </c>
      <c r="C549" s="111" t="s">
        <v>1404</v>
      </c>
      <c r="D549" s="111" t="s">
        <v>1404</v>
      </c>
      <c r="E549" s="99" t="s">
        <v>1404</v>
      </c>
      <c r="F549" s="323" t="s">
        <v>1404</v>
      </c>
      <c r="G549" s="323" t="s">
        <v>1404</v>
      </c>
      <c r="H549" s="323" t="s">
        <v>1404</v>
      </c>
      <c r="I549" s="323" t="s">
        <v>1404</v>
      </c>
      <c r="J549" s="323" t="s">
        <v>1404</v>
      </c>
    </row>
    <row r="550" spans="2:10" s="99" customFormat="1" ht="13.8" x14ac:dyDescent="0.45">
      <c r="B550" s="100" t="s">
        <v>820</v>
      </c>
      <c r="C550" s="111" t="s">
        <v>1404</v>
      </c>
      <c r="D550" s="111" t="s">
        <v>1404</v>
      </c>
      <c r="E550" s="99" t="s">
        <v>1404</v>
      </c>
      <c r="F550" s="323" t="s">
        <v>1404</v>
      </c>
      <c r="G550" s="323" t="s">
        <v>1404</v>
      </c>
      <c r="H550" s="323" t="s">
        <v>1404</v>
      </c>
      <c r="I550" s="323" t="s">
        <v>1404</v>
      </c>
      <c r="J550" s="323" t="s">
        <v>1404</v>
      </c>
    </row>
    <row r="551" spans="2:10" s="99" customFormat="1" ht="13.8" x14ac:dyDescent="0.45">
      <c r="B551" s="100" t="s">
        <v>992</v>
      </c>
      <c r="C551" s="111" t="s">
        <v>1404</v>
      </c>
      <c r="D551" s="111" t="s">
        <v>1404</v>
      </c>
      <c r="E551" s="99" t="s">
        <v>1404</v>
      </c>
      <c r="F551" s="323" t="s">
        <v>1404</v>
      </c>
      <c r="G551" s="323" t="s">
        <v>1404</v>
      </c>
      <c r="H551" s="323" t="s">
        <v>1404</v>
      </c>
      <c r="I551" s="323" t="s">
        <v>1404</v>
      </c>
      <c r="J551" s="323" t="s">
        <v>1404</v>
      </c>
    </row>
    <row r="552" spans="2:10" s="99" customFormat="1" ht="13.8" x14ac:dyDescent="0.45">
      <c r="B552" s="100" t="s">
        <v>993</v>
      </c>
      <c r="C552" s="111" t="s">
        <v>1404</v>
      </c>
      <c r="D552" s="111" t="s">
        <v>1404</v>
      </c>
      <c r="E552" s="99" t="s">
        <v>1404</v>
      </c>
      <c r="F552" s="323" t="s">
        <v>1404</v>
      </c>
      <c r="G552" s="323" t="s">
        <v>1404</v>
      </c>
      <c r="H552" s="323" t="s">
        <v>1404</v>
      </c>
      <c r="I552" s="323" t="s">
        <v>1404</v>
      </c>
      <c r="J552" s="323" t="s">
        <v>1404</v>
      </c>
    </row>
    <row r="553" spans="2:10" s="99" customFormat="1" ht="13.8" x14ac:dyDescent="0.45">
      <c r="B553" s="100" t="s">
        <v>1098</v>
      </c>
      <c r="C553" s="111" t="s">
        <v>1404</v>
      </c>
      <c r="D553" s="111" t="s">
        <v>1404</v>
      </c>
      <c r="E553" s="99" t="s">
        <v>1404</v>
      </c>
      <c r="F553" s="323" t="s">
        <v>1404</v>
      </c>
      <c r="G553" s="323" t="s">
        <v>1404</v>
      </c>
      <c r="H553" s="323" t="s">
        <v>1404</v>
      </c>
      <c r="I553" s="323" t="s">
        <v>1404</v>
      </c>
      <c r="J553" s="323" t="s">
        <v>1404</v>
      </c>
    </row>
    <row r="554" spans="2:10" s="99" customFormat="1" ht="13.8" x14ac:dyDescent="0.45">
      <c r="B554" s="100" t="s">
        <v>742</v>
      </c>
      <c r="C554" s="111" t="s">
        <v>1404</v>
      </c>
      <c r="D554" s="111" t="s">
        <v>1404</v>
      </c>
      <c r="E554" s="99" t="s">
        <v>1404</v>
      </c>
      <c r="F554" s="323" t="s">
        <v>1404</v>
      </c>
      <c r="G554" s="323" t="s">
        <v>1404</v>
      </c>
      <c r="H554" s="323" t="s">
        <v>1404</v>
      </c>
      <c r="I554" s="323" t="s">
        <v>1404</v>
      </c>
      <c r="J554" s="323" t="s">
        <v>1404</v>
      </c>
    </row>
    <row r="555" spans="2:10" s="99" customFormat="1" ht="13.8" x14ac:dyDescent="0.45">
      <c r="B555" s="100" t="s">
        <v>764</v>
      </c>
      <c r="C555" s="111" t="s">
        <v>1404</v>
      </c>
      <c r="D555" s="111" t="s">
        <v>1404</v>
      </c>
      <c r="E555" s="99" t="s">
        <v>1404</v>
      </c>
      <c r="F555" s="323" t="s">
        <v>1404</v>
      </c>
      <c r="G555" s="323" t="s">
        <v>1404</v>
      </c>
      <c r="H555" s="323" t="s">
        <v>1404</v>
      </c>
      <c r="I555" s="323" t="s">
        <v>1404</v>
      </c>
      <c r="J555" s="323" t="s">
        <v>1404</v>
      </c>
    </row>
    <row r="556" spans="2:10" s="99" customFormat="1" ht="13.8" x14ac:dyDescent="0.45">
      <c r="B556" s="100" t="s">
        <v>1099</v>
      </c>
      <c r="C556" s="111" t="s">
        <v>1404</v>
      </c>
      <c r="D556" s="111" t="s">
        <v>1404</v>
      </c>
      <c r="E556" s="99" t="s">
        <v>1404</v>
      </c>
      <c r="F556" s="323" t="s">
        <v>1404</v>
      </c>
      <c r="G556" s="323" t="s">
        <v>1404</v>
      </c>
      <c r="H556" s="323" t="s">
        <v>1404</v>
      </c>
      <c r="I556" s="323" t="s">
        <v>1404</v>
      </c>
      <c r="J556" s="323" t="s">
        <v>1404</v>
      </c>
    </row>
    <row r="557" spans="2:10" s="99" customFormat="1" ht="13.8" x14ac:dyDescent="0.45">
      <c r="B557" s="100" t="s">
        <v>699</v>
      </c>
      <c r="C557" s="111" t="s">
        <v>1404</v>
      </c>
      <c r="D557" s="111" t="s">
        <v>1404</v>
      </c>
      <c r="E557" s="99" t="s">
        <v>1404</v>
      </c>
      <c r="F557" s="323" t="s">
        <v>1404</v>
      </c>
      <c r="G557" s="323" t="s">
        <v>1404</v>
      </c>
      <c r="H557" s="323" t="s">
        <v>1404</v>
      </c>
      <c r="I557" s="323" t="s">
        <v>1404</v>
      </c>
      <c r="J557" s="323" t="s">
        <v>1404</v>
      </c>
    </row>
    <row r="558" spans="2:10" s="99" customFormat="1" ht="13.8" x14ac:dyDescent="0.45">
      <c r="B558" s="100" t="s">
        <v>948</v>
      </c>
      <c r="C558" s="111" t="s">
        <v>1404</v>
      </c>
      <c r="D558" s="111" t="s">
        <v>1404</v>
      </c>
      <c r="E558" s="99" t="s">
        <v>1404</v>
      </c>
      <c r="F558" s="323" t="s">
        <v>1404</v>
      </c>
      <c r="G558" s="323" t="s">
        <v>1404</v>
      </c>
      <c r="H558" s="323" t="s">
        <v>1404</v>
      </c>
      <c r="I558" s="323" t="s">
        <v>1404</v>
      </c>
      <c r="J558" s="323" t="s">
        <v>1404</v>
      </c>
    </row>
    <row r="559" spans="2:10" s="99" customFormat="1" ht="13.8" x14ac:dyDescent="0.45">
      <c r="B559" s="100" t="s">
        <v>949</v>
      </c>
      <c r="C559" s="111" t="s">
        <v>1404</v>
      </c>
      <c r="D559" s="111" t="s">
        <v>1404</v>
      </c>
      <c r="E559" s="99" t="s">
        <v>1404</v>
      </c>
      <c r="F559" s="323" t="s">
        <v>1404</v>
      </c>
      <c r="G559" s="323" t="s">
        <v>1404</v>
      </c>
      <c r="H559" s="323" t="s">
        <v>1404</v>
      </c>
      <c r="I559" s="323" t="s">
        <v>1404</v>
      </c>
      <c r="J559" s="323" t="s">
        <v>1404</v>
      </c>
    </row>
    <row r="560" spans="2:10" s="99" customFormat="1" ht="13.8" x14ac:dyDescent="0.45">
      <c r="B560" s="100" t="s">
        <v>743</v>
      </c>
      <c r="C560" s="111" t="s">
        <v>1404</v>
      </c>
      <c r="D560" s="111" t="s">
        <v>1404</v>
      </c>
      <c r="E560" s="99" t="s">
        <v>1404</v>
      </c>
      <c r="F560" s="323" t="s">
        <v>1404</v>
      </c>
      <c r="G560" s="323" t="s">
        <v>1404</v>
      </c>
      <c r="H560" s="323" t="s">
        <v>1404</v>
      </c>
      <c r="I560" s="323" t="s">
        <v>1404</v>
      </c>
      <c r="J560" s="323" t="s">
        <v>1404</v>
      </c>
    </row>
    <row r="561" spans="2:10" s="99" customFormat="1" ht="13.8" x14ac:dyDescent="0.45">
      <c r="B561" s="100" t="s">
        <v>779</v>
      </c>
      <c r="C561" s="111" t="s">
        <v>1404</v>
      </c>
      <c r="D561" s="111" t="s">
        <v>1404</v>
      </c>
      <c r="E561" s="99" t="s">
        <v>1404</v>
      </c>
      <c r="F561" s="323" t="s">
        <v>1404</v>
      </c>
      <c r="G561" s="323" t="s">
        <v>1404</v>
      </c>
      <c r="H561" s="323" t="s">
        <v>1404</v>
      </c>
      <c r="I561" s="323" t="s">
        <v>1404</v>
      </c>
      <c r="J561" s="323" t="s">
        <v>1404</v>
      </c>
    </row>
    <row r="562" spans="2:10" s="99" customFormat="1" ht="13.8" x14ac:dyDescent="0.45">
      <c r="B562" s="100" t="s">
        <v>1036</v>
      </c>
      <c r="C562" s="111" t="s">
        <v>1404</v>
      </c>
      <c r="D562" s="111" t="s">
        <v>1404</v>
      </c>
      <c r="E562" s="99" t="s">
        <v>1404</v>
      </c>
      <c r="F562" s="323" t="s">
        <v>1404</v>
      </c>
      <c r="G562" s="323" t="s">
        <v>1404</v>
      </c>
      <c r="H562" s="323" t="s">
        <v>1404</v>
      </c>
      <c r="I562" s="323" t="s">
        <v>1404</v>
      </c>
      <c r="J562" s="323" t="s">
        <v>1404</v>
      </c>
    </row>
    <row r="563" spans="2:10" s="99" customFormat="1" ht="13.8" x14ac:dyDescent="0.45">
      <c r="B563" s="100" t="s">
        <v>671</v>
      </c>
      <c r="C563" s="111" t="s">
        <v>1404</v>
      </c>
      <c r="D563" s="111" t="s">
        <v>1404</v>
      </c>
      <c r="E563" s="99" t="s">
        <v>1404</v>
      </c>
      <c r="F563" s="323" t="s">
        <v>1404</v>
      </c>
      <c r="G563" s="323" t="s">
        <v>1404</v>
      </c>
      <c r="H563" s="323" t="s">
        <v>1404</v>
      </c>
      <c r="I563" s="323" t="s">
        <v>1404</v>
      </c>
      <c r="J563" s="323" t="s">
        <v>1404</v>
      </c>
    </row>
    <row r="564" spans="2:10" s="99" customFormat="1" ht="13.8" x14ac:dyDescent="0.45">
      <c r="B564" s="100" t="s">
        <v>994</v>
      </c>
      <c r="C564" s="111" t="s">
        <v>1404</v>
      </c>
      <c r="D564" s="111" t="s">
        <v>1404</v>
      </c>
      <c r="E564" s="99" t="s">
        <v>1404</v>
      </c>
      <c r="F564" s="323" t="s">
        <v>1404</v>
      </c>
      <c r="G564" s="323" t="s">
        <v>1404</v>
      </c>
      <c r="H564" s="323" t="s">
        <v>1404</v>
      </c>
      <c r="I564" s="323" t="s">
        <v>1404</v>
      </c>
      <c r="J564" s="323" t="s">
        <v>1404</v>
      </c>
    </row>
    <row r="565" spans="2:10" s="99" customFormat="1" ht="13.8" x14ac:dyDescent="0.45">
      <c r="B565" s="100" t="s">
        <v>700</v>
      </c>
      <c r="C565" s="111" t="s">
        <v>1404</v>
      </c>
      <c r="D565" s="111" t="s">
        <v>1404</v>
      </c>
      <c r="E565" s="99" t="s">
        <v>1404</v>
      </c>
      <c r="F565" s="323" t="s">
        <v>1404</v>
      </c>
      <c r="G565" s="323" t="s">
        <v>1404</v>
      </c>
      <c r="H565" s="323" t="s">
        <v>1404</v>
      </c>
      <c r="I565" s="323" t="s">
        <v>1404</v>
      </c>
      <c r="J565" s="323" t="s">
        <v>1404</v>
      </c>
    </row>
    <row r="566" spans="2:10" s="99" customFormat="1" ht="13.8" x14ac:dyDescent="0.45">
      <c r="B566" s="100" t="s">
        <v>1037</v>
      </c>
      <c r="C566" s="111" t="s">
        <v>1404</v>
      </c>
      <c r="D566" s="111" t="s">
        <v>1404</v>
      </c>
      <c r="E566" s="99" t="s">
        <v>1404</v>
      </c>
      <c r="F566" s="323" t="s">
        <v>1404</v>
      </c>
      <c r="G566" s="323" t="s">
        <v>1404</v>
      </c>
      <c r="H566" s="323" t="s">
        <v>1404</v>
      </c>
      <c r="I566" s="323" t="s">
        <v>1404</v>
      </c>
      <c r="J566" s="323" t="s">
        <v>1404</v>
      </c>
    </row>
    <row r="567" spans="2:10" s="99" customFormat="1" ht="13.8" x14ac:dyDescent="0.45">
      <c r="B567" s="100" t="s">
        <v>950</v>
      </c>
      <c r="C567" s="111" t="s">
        <v>1404</v>
      </c>
      <c r="D567" s="111" t="s">
        <v>1404</v>
      </c>
      <c r="E567" s="99" t="s">
        <v>1404</v>
      </c>
      <c r="F567" s="323" t="s">
        <v>1404</v>
      </c>
      <c r="G567" s="323" t="s">
        <v>1404</v>
      </c>
      <c r="H567" s="323" t="s">
        <v>1404</v>
      </c>
      <c r="I567" s="323" t="s">
        <v>1404</v>
      </c>
      <c r="J567" s="323" t="s">
        <v>1404</v>
      </c>
    </row>
    <row r="568" spans="2:10" s="99" customFormat="1" ht="13.8" x14ac:dyDescent="0.45">
      <c r="B568" s="100" t="s">
        <v>642</v>
      </c>
      <c r="C568" s="111" t="s">
        <v>1404</v>
      </c>
      <c r="D568" s="111" t="s">
        <v>1404</v>
      </c>
      <c r="E568" s="99" t="s">
        <v>1404</v>
      </c>
      <c r="F568" s="323" t="s">
        <v>1404</v>
      </c>
      <c r="G568" s="323" t="s">
        <v>1404</v>
      </c>
      <c r="H568" s="323" t="s">
        <v>1404</v>
      </c>
      <c r="I568" s="323" t="s">
        <v>1404</v>
      </c>
      <c r="J568" s="323" t="s">
        <v>1404</v>
      </c>
    </row>
    <row r="569" spans="2:10" s="99" customFormat="1" ht="13.8" x14ac:dyDescent="0.45">
      <c r="B569" s="100" t="s">
        <v>1038</v>
      </c>
      <c r="C569" s="111" t="s">
        <v>1404</v>
      </c>
      <c r="D569" s="111" t="s">
        <v>1404</v>
      </c>
      <c r="E569" s="99" t="s">
        <v>1404</v>
      </c>
      <c r="F569" s="323" t="s">
        <v>1404</v>
      </c>
      <c r="G569" s="323" t="s">
        <v>1404</v>
      </c>
      <c r="H569" s="323" t="s">
        <v>1404</v>
      </c>
      <c r="I569" s="323" t="s">
        <v>1404</v>
      </c>
      <c r="J569" s="323" t="s">
        <v>1404</v>
      </c>
    </row>
    <row r="570" spans="2:10" s="99" customFormat="1" ht="13.8" x14ac:dyDescent="0.45">
      <c r="B570" s="100" t="s">
        <v>1039</v>
      </c>
      <c r="C570" s="111" t="s">
        <v>1404</v>
      </c>
      <c r="D570" s="111" t="s">
        <v>1404</v>
      </c>
      <c r="E570" s="99" t="s">
        <v>1404</v>
      </c>
      <c r="F570" s="323" t="s">
        <v>1404</v>
      </c>
      <c r="G570" s="323" t="s">
        <v>1404</v>
      </c>
      <c r="H570" s="323" t="s">
        <v>1404</v>
      </c>
      <c r="I570" s="323" t="s">
        <v>1404</v>
      </c>
      <c r="J570" s="323" t="s">
        <v>1404</v>
      </c>
    </row>
    <row r="571" spans="2:10" s="99" customFormat="1" ht="13.8" x14ac:dyDescent="0.45">
      <c r="B571" s="100" t="s">
        <v>1100</v>
      </c>
      <c r="C571" s="111" t="s">
        <v>1404</v>
      </c>
      <c r="D571" s="111" t="s">
        <v>1404</v>
      </c>
      <c r="E571" s="99" t="s">
        <v>1404</v>
      </c>
      <c r="F571" s="323" t="s">
        <v>1404</v>
      </c>
      <c r="G571" s="323" t="s">
        <v>1404</v>
      </c>
      <c r="H571" s="323" t="s">
        <v>1404</v>
      </c>
      <c r="I571" s="323" t="s">
        <v>1404</v>
      </c>
      <c r="J571" s="323" t="s">
        <v>1404</v>
      </c>
    </row>
    <row r="572" spans="2:10" s="99" customFormat="1" ht="13.8" x14ac:dyDescent="0.45">
      <c r="B572" s="100" t="s">
        <v>701</v>
      </c>
      <c r="C572" s="111" t="s">
        <v>1404</v>
      </c>
      <c r="D572" s="111" t="s">
        <v>1404</v>
      </c>
      <c r="E572" s="99" t="s">
        <v>1404</v>
      </c>
      <c r="F572" s="323" t="s">
        <v>1404</v>
      </c>
      <c r="G572" s="323" t="s">
        <v>1404</v>
      </c>
      <c r="H572" s="323" t="s">
        <v>1404</v>
      </c>
      <c r="I572" s="323" t="s">
        <v>1404</v>
      </c>
      <c r="J572" s="323" t="s">
        <v>1404</v>
      </c>
    </row>
    <row r="573" spans="2:10" s="99" customFormat="1" ht="13.8" x14ac:dyDescent="0.45">
      <c r="B573" s="100" t="s">
        <v>792</v>
      </c>
      <c r="C573" s="111" t="s">
        <v>1404</v>
      </c>
      <c r="D573" s="111" t="s">
        <v>1404</v>
      </c>
      <c r="E573" s="99" t="s">
        <v>1404</v>
      </c>
      <c r="F573" s="323" t="s">
        <v>1404</v>
      </c>
      <c r="G573" s="323" t="s">
        <v>1404</v>
      </c>
      <c r="H573" s="323" t="s">
        <v>1404</v>
      </c>
      <c r="I573" s="323" t="s">
        <v>1404</v>
      </c>
      <c r="J573" s="323" t="s">
        <v>1404</v>
      </c>
    </row>
    <row r="574" spans="2:10" s="99" customFormat="1" ht="13.8" x14ac:dyDescent="0.45">
      <c r="B574" s="100" t="s">
        <v>1101</v>
      </c>
      <c r="C574" s="111" t="s">
        <v>1404</v>
      </c>
      <c r="D574" s="111" t="s">
        <v>1404</v>
      </c>
      <c r="E574" s="99" t="s">
        <v>1404</v>
      </c>
      <c r="F574" s="323" t="s">
        <v>1404</v>
      </c>
      <c r="G574" s="323" t="s">
        <v>1404</v>
      </c>
      <c r="H574" s="323" t="s">
        <v>1404</v>
      </c>
      <c r="I574" s="323" t="s">
        <v>1404</v>
      </c>
      <c r="J574" s="323" t="s">
        <v>1404</v>
      </c>
    </row>
    <row r="575" spans="2:10" s="99" customFormat="1" ht="13.8" x14ac:dyDescent="0.45">
      <c r="B575" s="100" t="s">
        <v>672</v>
      </c>
      <c r="C575" s="111" t="s">
        <v>1404</v>
      </c>
      <c r="D575" s="111" t="s">
        <v>1404</v>
      </c>
      <c r="E575" s="99" t="s">
        <v>1404</v>
      </c>
      <c r="F575" s="323" t="s">
        <v>1404</v>
      </c>
      <c r="G575" s="323" t="s">
        <v>1404</v>
      </c>
      <c r="H575" s="323" t="s">
        <v>1404</v>
      </c>
      <c r="I575" s="323" t="s">
        <v>1404</v>
      </c>
      <c r="J575" s="323" t="s">
        <v>1404</v>
      </c>
    </row>
    <row r="576" spans="2:10" s="99" customFormat="1" ht="13.8" x14ac:dyDescent="0.45">
      <c r="B576" s="100" t="s">
        <v>821</v>
      </c>
      <c r="C576" s="111" t="s">
        <v>1404</v>
      </c>
      <c r="D576" s="111" t="s">
        <v>1404</v>
      </c>
      <c r="E576" s="99" t="s">
        <v>1404</v>
      </c>
      <c r="F576" s="323" t="s">
        <v>1404</v>
      </c>
      <c r="G576" s="323" t="s">
        <v>1404</v>
      </c>
      <c r="H576" s="323" t="s">
        <v>1404</v>
      </c>
      <c r="I576" s="323" t="s">
        <v>1404</v>
      </c>
      <c r="J576" s="323" t="s">
        <v>1404</v>
      </c>
    </row>
    <row r="577" spans="2:10" s="99" customFormat="1" ht="13.8" x14ac:dyDescent="0.45">
      <c r="B577" s="100" t="s">
        <v>754</v>
      </c>
      <c r="C577" s="111" t="s">
        <v>1404</v>
      </c>
      <c r="D577" s="111" t="s">
        <v>1404</v>
      </c>
      <c r="E577" s="99" t="s">
        <v>1404</v>
      </c>
      <c r="F577" s="323" t="s">
        <v>1404</v>
      </c>
      <c r="G577" s="323" t="s">
        <v>1404</v>
      </c>
      <c r="H577" s="323" t="s">
        <v>1404</v>
      </c>
      <c r="I577" s="323" t="s">
        <v>1404</v>
      </c>
      <c r="J577" s="323" t="s">
        <v>1404</v>
      </c>
    </row>
    <row r="578" spans="2:10" s="99" customFormat="1" ht="13.8" x14ac:dyDescent="0.45">
      <c r="B578" s="100" t="s">
        <v>1057</v>
      </c>
      <c r="C578" s="111" t="s">
        <v>1404</v>
      </c>
      <c r="D578" s="111" t="s">
        <v>1404</v>
      </c>
      <c r="E578" s="99" t="s">
        <v>1404</v>
      </c>
      <c r="F578" s="323" t="s">
        <v>1404</v>
      </c>
      <c r="G578" s="323" t="s">
        <v>1404</v>
      </c>
      <c r="H578" s="323" t="s">
        <v>1404</v>
      </c>
      <c r="I578" s="323" t="s">
        <v>1404</v>
      </c>
      <c r="J578" s="323" t="s">
        <v>1404</v>
      </c>
    </row>
    <row r="579" spans="2:10" s="99" customFormat="1" ht="13.8" x14ac:dyDescent="0.45">
      <c r="B579" s="100" t="s">
        <v>951</v>
      </c>
      <c r="C579" s="111" t="s">
        <v>1404</v>
      </c>
      <c r="D579" s="111" t="s">
        <v>1404</v>
      </c>
      <c r="E579" s="99" t="s">
        <v>1404</v>
      </c>
      <c r="F579" s="323" t="s">
        <v>1404</v>
      </c>
      <c r="G579" s="323" t="s">
        <v>1404</v>
      </c>
      <c r="H579" s="323" t="s">
        <v>1404</v>
      </c>
      <c r="I579" s="323" t="s">
        <v>1404</v>
      </c>
      <c r="J579" s="323" t="s">
        <v>1404</v>
      </c>
    </row>
    <row r="580" spans="2:10" s="99" customFormat="1" ht="13.8" x14ac:dyDescent="0.45">
      <c r="B580" s="100" t="s">
        <v>1040</v>
      </c>
      <c r="C580" s="111" t="s">
        <v>1404</v>
      </c>
      <c r="D580" s="111" t="s">
        <v>1404</v>
      </c>
      <c r="E580" s="99" t="s">
        <v>1404</v>
      </c>
      <c r="F580" s="323" t="s">
        <v>1404</v>
      </c>
      <c r="G580" s="323" t="s">
        <v>1404</v>
      </c>
      <c r="H580" s="323" t="s">
        <v>1404</v>
      </c>
      <c r="I580" s="323" t="s">
        <v>1404</v>
      </c>
      <c r="J580" s="323" t="s">
        <v>1404</v>
      </c>
    </row>
    <row r="581" spans="2:10" s="99" customFormat="1" ht="13.8" x14ac:dyDescent="0.45">
      <c r="B581" s="100" t="s">
        <v>1102</v>
      </c>
      <c r="C581" s="111" t="s">
        <v>1404</v>
      </c>
      <c r="D581" s="111" t="s">
        <v>1404</v>
      </c>
      <c r="E581" s="99" t="s">
        <v>1404</v>
      </c>
      <c r="F581" s="323" t="s">
        <v>1404</v>
      </c>
      <c r="G581" s="323" t="s">
        <v>1404</v>
      </c>
      <c r="H581" s="323" t="s">
        <v>1404</v>
      </c>
      <c r="I581" s="323" t="s">
        <v>1404</v>
      </c>
      <c r="J581" s="323" t="s">
        <v>1404</v>
      </c>
    </row>
    <row r="582" spans="2:10" s="99" customFormat="1" ht="13.8" x14ac:dyDescent="0.45">
      <c r="B582" s="100" t="s">
        <v>995</v>
      </c>
      <c r="C582" s="111" t="s">
        <v>1404</v>
      </c>
      <c r="D582" s="111" t="s">
        <v>1404</v>
      </c>
      <c r="E582" s="99" t="s">
        <v>1404</v>
      </c>
      <c r="F582" s="323" t="s">
        <v>1404</v>
      </c>
      <c r="G582" s="323" t="s">
        <v>1404</v>
      </c>
      <c r="H582" s="323" t="s">
        <v>1404</v>
      </c>
      <c r="I582" s="323" t="s">
        <v>1404</v>
      </c>
      <c r="J582" s="323" t="s">
        <v>1404</v>
      </c>
    </row>
    <row r="583" spans="2:10" s="99" customFormat="1" ht="13.8" x14ac:dyDescent="0.45">
      <c r="B583" s="100" t="s">
        <v>1050</v>
      </c>
      <c r="C583" s="111" t="s">
        <v>1404</v>
      </c>
      <c r="D583" s="111" t="s">
        <v>1404</v>
      </c>
      <c r="E583" s="99" t="s">
        <v>1404</v>
      </c>
      <c r="F583" s="323" t="s">
        <v>1404</v>
      </c>
      <c r="G583" s="323" t="s">
        <v>1404</v>
      </c>
      <c r="H583" s="323" t="s">
        <v>1404</v>
      </c>
      <c r="I583" s="323" t="s">
        <v>1404</v>
      </c>
      <c r="J583" s="323" t="s">
        <v>1404</v>
      </c>
    </row>
    <row r="584" spans="2:10" s="99" customFormat="1" ht="13.8" x14ac:dyDescent="0.45">
      <c r="B584" s="100" t="s">
        <v>822</v>
      </c>
      <c r="C584" s="111" t="s">
        <v>1404</v>
      </c>
      <c r="D584" s="111" t="s">
        <v>1404</v>
      </c>
      <c r="E584" s="99" t="s">
        <v>1404</v>
      </c>
      <c r="F584" s="323" t="s">
        <v>1404</v>
      </c>
      <c r="G584" s="323" t="s">
        <v>1404</v>
      </c>
      <c r="H584" s="323" t="s">
        <v>1404</v>
      </c>
      <c r="I584" s="323" t="s">
        <v>1404</v>
      </c>
      <c r="J584" s="323" t="s">
        <v>1404</v>
      </c>
    </row>
    <row r="585" spans="2:10" s="99" customFormat="1" ht="13.8" x14ac:dyDescent="0.45">
      <c r="B585" s="100" t="s">
        <v>823</v>
      </c>
      <c r="C585" s="111" t="s">
        <v>1404</v>
      </c>
      <c r="D585" s="111" t="s">
        <v>1404</v>
      </c>
      <c r="E585" s="99" t="s">
        <v>1404</v>
      </c>
      <c r="F585" s="323" t="s">
        <v>1404</v>
      </c>
      <c r="G585" s="323" t="s">
        <v>1404</v>
      </c>
      <c r="H585" s="323" t="s">
        <v>1404</v>
      </c>
      <c r="I585" s="323" t="s">
        <v>1404</v>
      </c>
      <c r="J585" s="323" t="s">
        <v>1404</v>
      </c>
    </row>
    <row r="586" spans="2:10" s="99" customFormat="1" ht="13.8" x14ac:dyDescent="0.45">
      <c r="B586" s="100" t="s">
        <v>1058</v>
      </c>
      <c r="C586" s="111" t="s">
        <v>1404</v>
      </c>
      <c r="D586" s="111" t="s">
        <v>1404</v>
      </c>
      <c r="E586" s="99" t="s">
        <v>1404</v>
      </c>
      <c r="F586" s="323" t="s">
        <v>1404</v>
      </c>
      <c r="G586" s="323" t="s">
        <v>1404</v>
      </c>
      <c r="H586" s="323" t="s">
        <v>1404</v>
      </c>
      <c r="I586" s="323" t="s">
        <v>1404</v>
      </c>
      <c r="J586" s="323" t="s">
        <v>1404</v>
      </c>
    </row>
    <row r="587" spans="2:10" s="99" customFormat="1" ht="13.8" x14ac:dyDescent="0.45">
      <c r="B587" s="100" t="s">
        <v>996</v>
      </c>
      <c r="C587" s="111" t="s">
        <v>1404</v>
      </c>
      <c r="D587" s="111" t="s">
        <v>1404</v>
      </c>
      <c r="E587" s="99" t="s">
        <v>1404</v>
      </c>
      <c r="F587" s="323" t="s">
        <v>1404</v>
      </c>
      <c r="G587" s="323" t="s">
        <v>1404</v>
      </c>
      <c r="H587" s="323" t="s">
        <v>1404</v>
      </c>
      <c r="I587" s="323" t="s">
        <v>1404</v>
      </c>
      <c r="J587" s="323" t="s">
        <v>1404</v>
      </c>
    </row>
    <row r="588" spans="2:10" s="99" customFormat="1" ht="13.8" x14ac:dyDescent="0.45">
      <c r="B588" s="100" t="s">
        <v>755</v>
      </c>
      <c r="C588" s="111" t="s">
        <v>1404</v>
      </c>
      <c r="D588" s="111" t="s">
        <v>1404</v>
      </c>
      <c r="E588" s="99" t="s">
        <v>1404</v>
      </c>
      <c r="F588" s="323" t="s">
        <v>1404</v>
      </c>
      <c r="G588" s="323" t="s">
        <v>1404</v>
      </c>
      <c r="H588" s="323" t="s">
        <v>1404</v>
      </c>
      <c r="I588" s="323" t="s">
        <v>1404</v>
      </c>
      <c r="J588" s="323" t="s">
        <v>1404</v>
      </c>
    </row>
    <row r="589" spans="2:10" s="99" customFormat="1" ht="13.8" x14ac:dyDescent="0.45">
      <c r="B589" s="100" t="s">
        <v>744</v>
      </c>
      <c r="C589" s="111" t="s">
        <v>1404</v>
      </c>
      <c r="D589" s="111" t="s">
        <v>1404</v>
      </c>
      <c r="E589" s="99" t="s">
        <v>1404</v>
      </c>
      <c r="F589" s="323" t="s">
        <v>1404</v>
      </c>
      <c r="G589" s="323" t="s">
        <v>1404</v>
      </c>
      <c r="H589" s="323" t="s">
        <v>1404</v>
      </c>
      <c r="I589" s="323" t="s">
        <v>1404</v>
      </c>
      <c r="J589" s="323" t="s">
        <v>1404</v>
      </c>
    </row>
    <row r="590" spans="2:10" s="99" customFormat="1" ht="13.8" x14ac:dyDescent="0.45">
      <c r="B590" s="100" t="s">
        <v>1193</v>
      </c>
      <c r="C590" s="111" t="s">
        <v>1404</v>
      </c>
      <c r="D590" s="111" t="s">
        <v>1404</v>
      </c>
      <c r="E590" s="99" t="s">
        <v>1404</v>
      </c>
      <c r="F590" s="323" t="s">
        <v>1404</v>
      </c>
      <c r="G590" s="323" t="s">
        <v>1404</v>
      </c>
      <c r="H590" s="323" t="s">
        <v>1404</v>
      </c>
      <c r="I590" s="323" t="s">
        <v>1404</v>
      </c>
      <c r="J590" s="323" t="s">
        <v>1404</v>
      </c>
    </row>
    <row r="591" spans="2:10" s="99" customFormat="1" ht="13.8" x14ac:dyDescent="0.45">
      <c r="B591" s="100" t="s">
        <v>1155</v>
      </c>
      <c r="C591" s="111" t="s">
        <v>1404</v>
      </c>
      <c r="D591" s="111" t="s">
        <v>1404</v>
      </c>
      <c r="E591" s="99" t="s">
        <v>1404</v>
      </c>
      <c r="F591" s="323" t="s">
        <v>1404</v>
      </c>
      <c r="G591" s="323" t="s">
        <v>1404</v>
      </c>
      <c r="H591" s="323" t="s">
        <v>1404</v>
      </c>
      <c r="I591" s="323" t="s">
        <v>1404</v>
      </c>
      <c r="J591" s="323" t="s">
        <v>1404</v>
      </c>
    </row>
    <row r="592" spans="2:10" s="99" customFormat="1" ht="13.8" x14ac:dyDescent="0.45">
      <c r="B592" s="100" t="s">
        <v>836</v>
      </c>
      <c r="C592" s="111" t="s">
        <v>1404</v>
      </c>
      <c r="D592" s="111" t="s">
        <v>1404</v>
      </c>
      <c r="E592" s="99" t="s">
        <v>1404</v>
      </c>
      <c r="F592" s="323" t="s">
        <v>1404</v>
      </c>
      <c r="G592" s="323" t="s">
        <v>1404</v>
      </c>
      <c r="H592" s="323" t="s">
        <v>1404</v>
      </c>
      <c r="I592" s="323" t="s">
        <v>1404</v>
      </c>
      <c r="J592" s="323" t="s">
        <v>1404</v>
      </c>
    </row>
    <row r="593" spans="2:10" s="99" customFormat="1" ht="13.8" x14ac:dyDescent="0.45">
      <c r="B593" s="100" t="s">
        <v>869</v>
      </c>
      <c r="C593" s="111" t="s">
        <v>1404</v>
      </c>
      <c r="D593" s="111" t="s">
        <v>1404</v>
      </c>
      <c r="E593" s="99" t="s">
        <v>1404</v>
      </c>
      <c r="F593" s="323" t="s">
        <v>1404</v>
      </c>
      <c r="G593" s="323" t="s">
        <v>1404</v>
      </c>
      <c r="H593" s="323" t="s">
        <v>1404</v>
      </c>
      <c r="I593" s="323" t="s">
        <v>1404</v>
      </c>
      <c r="J593" s="323" t="s">
        <v>1404</v>
      </c>
    </row>
    <row r="594" spans="2:10" s="99" customFormat="1" ht="13.8" x14ac:dyDescent="0.45">
      <c r="B594" s="100" t="s">
        <v>837</v>
      </c>
      <c r="C594" s="111" t="s">
        <v>1404</v>
      </c>
      <c r="D594" s="111" t="s">
        <v>1404</v>
      </c>
      <c r="E594" s="99" t="s">
        <v>1404</v>
      </c>
      <c r="F594" s="323" t="s">
        <v>1404</v>
      </c>
      <c r="G594" s="323" t="s">
        <v>1404</v>
      </c>
      <c r="H594" s="323" t="s">
        <v>1404</v>
      </c>
      <c r="I594" s="323" t="s">
        <v>1404</v>
      </c>
      <c r="J594" s="323" t="s">
        <v>1404</v>
      </c>
    </row>
    <row r="595" spans="2:10" s="99" customFormat="1" ht="13.8" x14ac:dyDescent="0.45">
      <c r="B595" s="100" t="s">
        <v>838</v>
      </c>
      <c r="C595" s="111" t="s">
        <v>1404</v>
      </c>
      <c r="D595" s="111" t="s">
        <v>1404</v>
      </c>
      <c r="E595" s="99" t="s">
        <v>1404</v>
      </c>
      <c r="F595" s="323" t="s">
        <v>1404</v>
      </c>
      <c r="G595" s="323" t="s">
        <v>1404</v>
      </c>
      <c r="H595" s="323" t="s">
        <v>1404</v>
      </c>
      <c r="I595" s="323" t="s">
        <v>1404</v>
      </c>
      <c r="J595" s="323" t="s">
        <v>1404</v>
      </c>
    </row>
    <row r="596" spans="2:10" s="99" customFormat="1" ht="13.8" x14ac:dyDescent="0.45">
      <c r="B596" s="100" t="s">
        <v>839</v>
      </c>
      <c r="C596" s="111" t="s">
        <v>1404</v>
      </c>
      <c r="D596" s="111" t="s">
        <v>1404</v>
      </c>
      <c r="E596" s="99" t="s">
        <v>1404</v>
      </c>
      <c r="F596" s="323" t="s">
        <v>1404</v>
      </c>
      <c r="G596" s="323" t="s">
        <v>1404</v>
      </c>
      <c r="H596" s="323" t="s">
        <v>1404</v>
      </c>
      <c r="I596" s="323" t="s">
        <v>1404</v>
      </c>
      <c r="J596" s="323" t="s">
        <v>1404</v>
      </c>
    </row>
    <row r="597" spans="2:10" s="99" customFormat="1" ht="13.8" x14ac:dyDescent="0.45">
      <c r="B597" s="100" t="s">
        <v>840</v>
      </c>
      <c r="C597" s="111" t="s">
        <v>1404</v>
      </c>
      <c r="D597" s="111" t="s">
        <v>1404</v>
      </c>
      <c r="E597" s="99" t="s">
        <v>1404</v>
      </c>
      <c r="F597" s="323" t="s">
        <v>1404</v>
      </c>
      <c r="G597" s="323" t="s">
        <v>1404</v>
      </c>
      <c r="H597" s="323" t="s">
        <v>1404</v>
      </c>
      <c r="I597" s="323" t="s">
        <v>1404</v>
      </c>
      <c r="J597" s="323" t="s">
        <v>1404</v>
      </c>
    </row>
    <row r="598" spans="2:10" s="99" customFormat="1" ht="13.8" x14ac:dyDescent="0.45">
      <c r="B598" s="100" t="s">
        <v>870</v>
      </c>
      <c r="C598" s="111" t="s">
        <v>1404</v>
      </c>
      <c r="D598" s="111" t="s">
        <v>1404</v>
      </c>
      <c r="E598" s="99" t="s">
        <v>1404</v>
      </c>
      <c r="F598" s="323" t="s">
        <v>1404</v>
      </c>
      <c r="G598" s="323" t="s">
        <v>1404</v>
      </c>
      <c r="H598" s="323" t="s">
        <v>1404</v>
      </c>
      <c r="I598" s="323" t="s">
        <v>1404</v>
      </c>
      <c r="J598" s="323" t="s">
        <v>1404</v>
      </c>
    </row>
    <row r="599" spans="2:10" s="99" customFormat="1" ht="13.8" x14ac:dyDescent="0.45">
      <c r="B599" s="100" t="s">
        <v>841</v>
      </c>
      <c r="C599" s="111" t="s">
        <v>1404</v>
      </c>
      <c r="D599" s="111" t="s">
        <v>1404</v>
      </c>
      <c r="E599" s="99" t="s">
        <v>1404</v>
      </c>
      <c r="F599" s="323" t="s">
        <v>1404</v>
      </c>
      <c r="G599" s="323" t="s">
        <v>1404</v>
      </c>
      <c r="H599" s="323" t="s">
        <v>1404</v>
      </c>
      <c r="I599" s="323" t="s">
        <v>1404</v>
      </c>
      <c r="J599" s="323" t="s">
        <v>1404</v>
      </c>
    </row>
    <row r="600" spans="2:10" s="99" customFormat="1" ht="13.8" x14ac:dyDescent="0.45">
      <c r="B600" s="100" t="s">
        <v>842</v>
      </c>
      <c r="C600" s="111" t="s">
        <v>1404</v>
      </c>
      <c r="D600" s="111" t="s">
        <v>1404</v>
      </c>
      <c r="E600" s="99" t="s">
        <v>1404</v>
      </c>
      <c r="F600" s="323" t="s">
        <v>1404</v>
      </c>
      <c r="G600" s="323" t="s">
        <v>1404</v>
      </c>
      <c r="H600" s="323" t="s">
        <v>1404</v>
      </c>
      <c r="I600" s="323" t="s">
        <v>1404</v>
      </c>
      <c r="J600" s="323" t="s">
        <v>1404</v>
      </c>
    </row>
    <row r="601" spans="2:10" s="99" customFormat="1" ht="13.8" x14ac:dyDescent="0.45">
      <c r="B601" s="100" t="s">
        <v>843</v>
      </c>
      <c r="C601" s="111" t="s">
        <v>1404</v>
      </c>
      <c r="D601" s="111" t="s">
        <v>1404</v>
      </c>
      <c r="E601" s="99" t="s">
        <v>1404</v>
      </c>
      <c r="F601" s="323" t="s">
        <v>1404</v>
      </c>
      <c r="G601" s="323" t="s">
        <v>1404</v>
      </c>
      <c r="H601" s="323" t="s">
        <v>1404</v>
      </c>
      <c r="I601" s="323" t="s">
        <v>1404</v>
      </c>
      <c r="J601" s="323" t="s">
        <v>1404</v>
      </c>
    </row>
    <row r="602" spans="2:10" s="99" customFormat="1" ht="13.8" x14ac:dyDescent="0.45">
      <c r="B602" s="100" t="s">
        <v>844</v>
      </c>
      <c r="C602" s="111" t="s">
        <v>1404</v>
      </c>
      <c r="D602" s="111" t="s">
        <v>1404</v>
      </c>
      <c r="E602" s="99" t="s">
        <v>1404</v>
      </c>
      <c r="F602" s="323" t="s">
        <v>1404</v>
      </c>
      <c r="G602" s="323" t="s">
        <v>1404</v>
      </c>
      <c r="H602" s="323" t="s">
        <v>1404</v>
      </c>
      <c r="I602" s="323" t="s">
        <v>1404</v>
      </c>
      <c r="J602" s="323" t="s">
        <v>1404</v>
      </c>
    </row>
    <row r="603" spans="2:10" s="99" customFormat="1" ht="13.8" x14ac:dyDescent="0.45">
      <c r="B603" s="100" t="s">
        <v>845</v>
      </c>
      <c r="C603" s="111" t="s">
        <v>1404</v>
      </c>
      <c r="D603" s="111" t="s">
        <v>1404</v>
      </c>
      <c r="E603" s="99" t="s">
        <v>1404</v>
      </c>
      <c r="F603" s="323" t="s">
        <v>1404</v>
      </c>
      <c r="G603" s="323" t="s">
        <v>1404</v>
      </c>
      <c r="H603" s="323" t="s">
        <v>1404</v>
      </c>
      <c r="I603" s="323" t="s">
        <v>1404</v>
      </c>
      <c r="J603" s="323" t="s">
        <v>1404</v>
      </c>
    </row>
    <row r="604" spans="2:10" s="99" customFormat="1" ht="13.8" x14ac:dyDescent="0.45">
      <c r="B604" s="100" t="s">
        <v>871</v>
      </c>
      <c r="C604" s="111" t="s">
        <v>1404</v>
      </c>
      <c r="D604" s="111" t="s">
        <v>1404</v>
      </c>
      <c r="E604" s="99" t="s">
        <v>1404</v>
      </c>
      <c r="F604" s="323" t="s">
        <v>1404</v>
      </c>
      <c r="G604" s="323" t="s">
        <v>1404</v>
      </c>
      <c r="H604" s="323" t="s">
        <v>1404</v>
      </c>
      <c r="I604" s="323" t="s">
        <v>1404</v>
      </c>
      <c r="J604" s="323" t="s">
        <v>1404</v>
      </c>
    </row>
    <row r="605" spans="2:10" s="99" customFormat="1" ht="13.8" x14ac:dyDescent="0.45">
      <c r="B605" s="100" t="s">
        <v>846</v>
      </c>
      <c r="C605" s="111" t="s">
        <v>1404</v>
      </c>
      <c r="D605" s="111" t="s">
        <v>1404</v>
      </c>
      <c r="E605" s="99" t="s">
        <v>1404</v>
      </c>
      <c r="F605" s="323" t="s">
        <v>1404</v>
      </c>
      <c r="G605" s="323" t="s">
        <v>1404</v>
      </c>
      <c r="H605" s="323" t="s">
        <v>1404</v>
      </c>
      <c r="I605" s="323" t="s">
        <v>1404</v>
      </c>
      <c r="J605" s="323" t="s">
        <v>1404</v>
      </c>
    </row>
    <row r="606" spans="2:10" s="99" customFormat="1" ht="13.8" x14ac:dyDescent="0.45">
      <c r="B606" s="100" t="s">
        <v>847</v>
      </c>
      <c r="C606" s="111" t="s">
        <v>1404</v>
      </c>
      <c r="D606" s="111" t="s">
        <v>1404</v>
      </c>
      <c r="E606" s="99" t="s">
        <v>1404</v>
      </c>
      <c r="F606" s="323" t="s">
        <v>1404</v>
      </c>
      <c r="G606" s="323" t="s">
        <v>1404</v>
      </c>
      <c r="H606" s="323" t="s">
        <v>1404</v>
      </c>
      <c r="I606" s="323" t="s">
        <v>1404</v>
      </c>
      <c r="J606" s="323" t="s">
        <v>1404</v>
      </c>
    </row>
    <row r="607" spans="2:10" s="99" customFormat="1" ht="13.8" x14ac:dyDescent="0.45">
      <c r="B607" s="100" t="s">
        <v>872</v>
      </c>
      <c r="C607" s="111" t="s">
        <v>1404</v>
      </c>
      <c r="D607" s="111" t="s">
        <v>1404</v>
      </c>
      <c r="E607" s="99" t="s">
        <v>1404</v>
      </c>
      <c r="F607" s="323" t="s">
        <v>1404</v>
      </c>
      <c r="G607" s="323" t="s">
        <v>1404</v>
      </c>
      <c r="H607" s="323" t="s">
        <v>1404</v>
      </c>
      <c r="I607" s="323" t="s">
        <v>1404</v>
      </c>
      <c r="J607" s="323" t="s">
        <v>1404</v>
      </c>
    </row>
    <row r="608" spans="2:10" s="99" customFormat="1" ht="13.8" x14ac:dyDescent="0.45">
      <c r="B608" s="100" t="s">
        <v>873</v>
      </c>
      <c r="C608" s="111" t="s">
        <v>1404</v>
      </c>
      <c r="D608" s="111" t="s">
        <v>1404</v>
      </c>
      <c r="E608" s="99" t="s">
        <v>1404</v>
      </c>
      <c r="F608" s="323" t="s">
        <v>1404</v>
      </c>
      <c r="G608" s="323" t="s">
        <v>1404</v>
      </c>
      <c r="H608" s="323" t="s">
        <v>1404</v>
      </c>
      <c r="I608" s="323" t="s">
        <v>1404</v>
      </c>
      <c r="J608" s="323" t="s">
        <v>1404</v>
      </c>
    </row>
    <row r="609" spans="2:10" s="99" customFormat="1" ht="13.8" x14ac:dyDescent="0.45">
      <c r="B609" s="100" t="s">
        <v>874</v>
      </c>
      <c r="C609" s="111" t="s">
        <v>1404</v>
      </c>
      <c r="D609" s="111" t="s">
        <v>1404</v>
      </c>
      <c r="E609" s="99" t="s">
        <v>1404</v>
      </c>
      <c r="F609" s="323" t="s">
        <v>1404</v>
      </c>
      <c r="G609" s="323" t="s">
        <v>1404</v>
      </c>
      <c r="H609" s="323" t="s">
        <v>1404</v>
      </c>
      <c r="I609" s="323" t="s">
        <v>1404</v>
      </c>
      <c r="J609" s="323" t="s">
        <v>1404</v>
      </c>
    </row>
    <row r="610" spans="2:10" s="99" customFormat="1" ht="13.8" x14ac:dyDescent="0.45">
      <c r="B610" s="100" t="s">
        <v>875</v>
      </c>
      <c r="C610" s="111" t="s">
        <v>1404</v>
      </c>
      <c r="D610" s="111" t="s">
        <v>1404</v>
      </c>
      <c r="E610" s="99" t="s">
        <v>1404</v>
      </c>
      <c r="F610" s="323" t="s">
        <v>1404</v>
      </c>
      <c r="G610" s="323" t="s">
        <v>1404</v>
      </c>
      <c r="H610" s="323" t="s">
        <v>1404</v>
      </c>
      <c r="I610" s="323" t="s">
        <v>1404</v>
      </c>
      <c r="J610" s="323" t="s">
        <v>1404</v>
      </c>
    </row>
    <row r="611" spans="2:10" s="99" customFormat="1" ht="13.8" x14ac:dyDescent="0.45">
      <c r="B611" s="100" t="s">
        <v>876</v>
      </c>
      <c r="C611" s="111" t="s">
        <v>1404</v>
      </c>
      <c r="D611" s="111" t="s">
        <v>1404</v>
      </c>
      <c r="E611" s="99" t="s">
        <v>1404</v>
      </c>
      <c r="F611" s="323" t="s">
        <v>1404</v>
      </c>
      <c r="G611" s="323" t="s">
        <v>1404</v>
      </c>
      <c r="H611" s="323" t="s">
        <v>1404</v>
      </c>
      <c r="I611" s="323" t="s">
        <v>1404</v>
      </c>
      <c r="J611" s="323" t="s">
        <v>1404</v>
      </c>
    </row>
    <row r="612" spans="2:10" s="99" customFormat="1" ht="13.8" x14ac:dyDescent="0.45">
      <c r="B612" s="100" t="s">
        <v>877</v>
      </c>
      <c r="C612" s="111" t="s">
        <v>1404</v>
      </c>
      <c r="D612" s="111" t="s">
        <v>1404</v>
      </c>
      <c r="E612" s="99" t="s">
        <v>1404</v>
      </c>
      <c r="F612" s="323" t="s">
        <v>1404</v>
      </c>
      <c r="G612" s="323" t="s">
        <v>1404</v>
      </c>
      <c r="H612" s="323" t="s">
        <v>1404</v>
      </c>
      <c r="I612" s="323" t="s">
        <v>1404</v>
      </c>
      <c r="J612" s="323" t="s">
        <v>1404</v>
      </c>
    </row>
    <row r="613" spans="2:10" s="99" customFormat="1" ht="13.8" x14ac:dyDescent="0.45">
      <c r="B613" s="100" t="s">
        <v>878</v>
      </c>
      <c r="C613" s="111" t="s">
        <v>1404</v>
      </c>
      <c r="D613" s="111" t="s">
        <v>1404</v>
      </c>
      <c r="E613" s="99" t="s">
        <v>1404</v>
      </c>
      <c r="F613" s="323" t="s">
        <v>1404</v>
      </c>
      <c r="G613" s="323" t="s">
        <v>1404</v>
      </c>
      <c r="H613" s="323" t="s">
        <v>1404</v>
      </c>
      <c r="I613" s="323" t="s">
        <v>1404</v>
      </c>
      <c r="J613" s="323" t="s">
        <v>1404</v>
      </c>
    </row>
    <row r="614" spans="2:10" s="99" customFormat="1" ht="13.8" x14ac:dyDescent="0.45">
      <c r="B614" s="100" t="s">
        <v>879</v>
      </c>
      <c r="C614" s="111" t="s">
        <v>1404</v>
      </c>
      <c r="D614" s="111" t="s">
        <v>1404</v>
      </c>
      <c r="E614" s="99" t="s">
        <v>1404</v>
      </c>
      <c r="F614" s="323" t="s">
        <v>1404</v>
      </c>
      <c r="G614" s="323" t="s">
        <v>1404</v>
      </c>
      <c r="H614" s="323" t="s">
        <v>1404</v>
      </c>
      <c r="I614" s="323" t="s">
        <v>1404</v>
      </c>
      <c r="J614" s="323" t="s">
        <v>1404</v>
      </c>
    </row>
    <row r="615" spans="2:10" s="99" customFormat="1" ht="13.8" x14ac:dyDescent="0.45">
      <c r="B615" s="100" t="s">
        <v>880</v>
      </c>
      <c r="C615" s="111" t="s">
        <v>1404</v>
      </c>
      <c r="D615" s="111" t="s">
        <v>1404</v>
      </c>
      <c r="E615" s="99" t="s">
        <v>1404</v>
      </c>
      <c r="F615" s="323" t="s">
        <v>1404</v>
      </c>
      <c r="G615" s="323" t="s">
        <v>1404</v>
      </c>
      <c r="H615" s="323" t="s">
        <v>1404</v>
      </c>
      <c r="I615" s="323" t="s">
        <v>1404</v>
      </c>
      <c r="J615" s="323" t="s">
        <v>1404</v>
      </c>
    </row>
    <row r="616" spans="2:10" s="99" customFormat="1" ht="13.8" x14ac:dyDescent="0.45">
      <c r="B616" s="100" t="s">
        <v>881</v>
      </c>
      <c r="C616" s="111" t="s">
        <v>1404</v>
      </c>
      <c r="D616" s="111" t="s">
        <v>1404</v>
      </c>
      <c r="E616" s="99" t="s">
        <v>1404</v>
      </c>
      <c r="F616" s="323" t="s">
        <v>1404</v>
      </c>
      <c r="G616" s="323" t="s">
        <v>1404</v>
      </c>
      <c r="H616" s="323" t="s">
        <v>1404</v>
      </c>
      <c r="I616" s="323" t="s">
        <v>1404</v>
      </c>
      <c r="J616" s="323" t="s">
        <v>1404</v>
      </c>
    </row>
    <row r="617" spans="2:10" s="99" customFormat="1" ht="13.8" x14ac:dyDescent="0.45">
      <c r="B617" s="100" t="s">
        <v>882</v>
      </c>
      <c r="C617" s="111" t="s">
        <v>1404</v>
      </c>
      <c r="D617" s="111" t="s">
        <v>1404</v>
      </c>
      <c r="E617" s="99" t="s">
        <v>1404</v>
      </c>
      <c r="F617" s="323" t="s">
        <v>1404</v>
      </c>
      <c r="G617" s="323" t="s">
        <v>1404</v>
      </c>
      <c r="H617" s="323" t="s">
        <v>1404</v>
      </c>
      <c r="I617" s="323" t="s">
        <v>1404</v>
      </c>
      <c r="J617" s="323" t="s">
        <v>1404</v>
      </c>
    </row>
    <row r="618" spans="2:10" s="99" customFormat="1" ht="13.8" x14ac:dyDescent="0.45">
      <c r="B618" s="100" t="s">
        <v>883</v>
      </c>
      <c r="C618" s="111" t="s">
        <v>1404</v>
      </c>
      <c r="D618" s="111" t="s">
        <v>1404</v>
      </c>
      <c r="E618" s="99" t="s">
        <v>1404</v>
      </c>
      <c r="F618" s="323" t="s">
        <v>1404</v>
      </c>
      <c r="G618" s="323" t="s">
        <v>1404</v>
      </c>
      <c r="H618" s="323" t="s">
        <v>1404</v>
      </c>
      <c r="I618" s="323" t="s">
        <v>1404</v>
      </c>
      <c r="J618" s="323" t="s">
        <v>1404</v>
      </c>
    </row>
    <row r="619" spans="2:10" s="99" customFormat="1" ht="13.8" x14ac:dyDescent="0.45">
      <c r="B619" s="100" t="s">
        <v>884</v>
      </c>
      <c r="C619" s="111" t="s">
        <v>1404</v>
      </c>
      <c r="D619" s="111" t="s">
        <v>1404</v>
      </c>
      <c r="E619" s="99" t="s">
        <v>1404</v>
      </c>
      <c r="F619" s="323" t="s">
        <v>1404</v>
      </c>
      <c r="G619" s="323" t="s">
        <v>1404</v>
      </c>
      <c r="H619" s="323" t="s">
        <v>1404</v>
      </c>
      <c r="I619" s="323" t="s">
        <v>1404</v>
      </c>
      <c r="J619" s="323" t="s">
        <v>1404</v>
      </c>
    </row>
    <row r="620" spans="2:10" s="99" customFormat="1" ht="13.8" x14ac:dyDescent="0.45">
      <c r="B620" s="100" t="s">
        <v>885</v>
      </c>
      <c r="C620" s="111" t="s">
        <v>1404</v>
      </c>
      <c r="D620" s="111" t="s">
        <v>1404</v>
      </c>
      <c r="E620" s="99" t="s">
        <v>1404</v>
      </c>
      <c r="F620" s="323" t="s">
        <v>1404</v>
      </c>
      <c r="G620" s="323" t="s">
        <v>1404</v>
      </c>
      <c r="H620" s="323" t="s">
        <v>1404</v>
      </c>
      <c r="I620" s="323" t="s">
        <v>1404</v>
      </c>
      <c r="J620" s="323" t="s">
        <v>1404</v>
      </c>
    </row>
    <row r="621" spans="2:10" s="99" customFormat="1" ht="13.8" x14ac:dyDescent="0.45">
      <c r="B621" s="100" t="s">
        <v>886</v>
      </c>
      <c r="C621" s="111" t="s">
        <v>1404</v>
      </c>
      <c r="D621" s="111" t="s">
        <v>1404</v>
      </c>
      <c r="E621" s="99" t="s">
        <v>1404</v>
      </c>
      <c r="F621" s="323" t="s">
        <v>1404</v>
      </c>
      <c r="G621" s="323" t="s">
        <v>1404</v>
      </c>
      <c r="H621" s="323" t="s">
        <v>1404</v>
      </c>
      <c r="I621" s="323" t="s">
        <v>1404</v>
      </c>
      <c r="J621" s="323" t="s">
        <v>1404</v>
      </c>
    </row>
    <row r="622" spans="2:10" s="99" customFormat="1" ht="13.8" x14ac:dyDescent="0.45">
      <c r="B622" s="100" t="s">
        <v>887</v>
      </c>
      <c r="C622" s="111" t="s">
        <v>1404</v>
      </c>
      <c r="D622" s="111" t="s">
        <v>1404</v>
      </c>
      <c r="E622" s="99" t="s">
        <v>1404</v>
      </c>
      <c r="F622" s="323" t="s">
        <v>1404</v>
      </c>
      <c r="G622" s="323" t="s">
        <v>1404</v>
      </c>
      <c r="H622" s="323" t="s">
        <v>1404</v>
      </c>
      <c r="I622" s="323" t="s">
        <v>1404</v>
      </c>
      <c r="J622" s="323" t="s">
        <v>1404</v>
      </c>
    </row>
    <row r="623" spans="2:10" s="99" customFormat="1" ht="13.8" x14ac:dyDescent="0.45">
      <c r="B623" s="100" t="s">
        <v>888</v>
      </c>
      <c r="C623" s="111" t="s">
        <v>1404</v>
      </c>
      <c r="D623" s="111" t="s">
        <v>1404</v>
      </c>
      <c r="E623" s="99" t="s">
        <v>1404</v>
      </c>
      <c r="F623" s="323" t="s">
        <v>1404</v>
      </c>
      <c r="G623" s="323" t="s">
        <v>1404</v>
      </c>
      <c r="H623" s="323" t="s">
        <v>1404</v>
      </c>
      <c r="I623" s="323" t="s">
        <v>1404</v>
      </c>
      <c r="J623" s="323" t="s">
        <v>1404</v>
      </c>
    </row>
    <row r="624" spans="2:10" s="99" customFormat="1" ht="13.8" x14ac:dyDescent="0.45">
      <c r="B624" s="100" t="s">
        <v>848</v>
      </c>
      <c r="C624" s="111" t="s">
        <v>1404</v>
      </c>
      <c r="D624" s="111" t="s">
        <v>1404</v>
      </c>
      <c r="E624" s="99" t="s">
        <v>1404</v>
      </c>
      <c r="F624" s="323" t="s">
        <v>1404</v>
      </c>
      <c r="G624" s="323" t="s">
        <v>1404</v>
      </c>
      <c r="H624" s="323" t="s">
        <v>1404</v>
      </c>
      <c r="I624" s="323" t="s">
        <v>1404</v>
      </c>
      <c r="J624" s="323" t="s">
        <v>1404</v>
      </c>
    </row>
    <row r="625" spans="2:10" s="99" customFormat="1" ht="13.8" x14ac:dyDescent="0.45">
      <c r="B625" s="100" t="s">
        <v>889</v>
      </c>
      <c r="C625" s="111" t="s">
        <v>1404</v>
      </c>
      <c r="D625" s="111" t="s">
        <v>1404</v>
      </c>
      <c r="E625" s="99" t="s">
        <v>1404</v>
      </c>
      <c r="F625" s="323" t="s">
        <v>1404</v>
      </c>
      <c r="G625" s="323" t="s">
        <v>1404</v>
      </c>
      <c r="H625" s="323" t="s">
        <v>1404</v>
      </c>
      <c r="I625" s="323" t="s">
        <v>1404</v>
      </c>
      <c r="J625" s="323" t="s">
        <v>1404</v>
      </c>
    </row>
    <row r="626" spans="2:10" s="99" customFormat="1" ht="13.8" x14ac:dyDescent="0.45">
      <c r="B626" s="100" t="s">
        <v>890</v>
      </c>
      <c r="C626" s="111" t="s">
        <v>1404</v>
      </c>
      <c r="D626" s="111" t="s">
        <v>1404</v>
      </c>
      <c r="E626" s="99" t="s">
        <v>1404</v>
      </c>
      <c r="F626" s="323" t="s">
        <v>1404</v>
      </c>
      <c r="G626" s="323" t="s">
        <v>1404</v>
      </c>
      <c r="H626" s="323" t="s">
        <v>1404</v>
      </c>
      <c r="I626" s="323" t="s">
        <v>1404</v>
      </c>
      <c r="J626" s="323" t="s">
        <v>1404</v>
      </c>
    </row>
    <row r="627" spans="2:10" s="99" customFormat="1" ht="13.8" x14ac:dyDescent="0.45">
      <c r="B627" s="100" t="s">
        <v>891</v>
      </c>
      <c r="C627" s="111" t="s">
        <v>1404</v>
      </c>
      <c r="D627" s="111" t="s">
        <v>1404</v>
      </c>
      <c r="E627" s="99" t="s">
        <v>1404</v>
      </c>
      <c r="F627" s="323" t="s">
        <v>1404</v>
      </c>
      <c r="G627" s="323" t="s">
        <v>1404</v>
      </c>
      <c r="H627" s="323" t="s">
        <v>1404</v>
      </c>
      <c r="I627" s="323" t="s">
        <v>1404</v>
      </c>
      <c r="J627" s="323" t="s">
        <v>1404</v>
      </c>
    </row>
    <row r="628" spans="2:10" s="99" customFormat="1" ht="13.8" x14ac:dyDescent="0.45">
      <c r="B628" s="100" t="s">
        <v>892</v>
      </c>
      <c r="C628" s="111" t="s">
        <v>1404</v>
      </c>
      <c r="D628" s="111" t="s">
        <v>1404</v>
      </c>
      <c r="E628" s="99" t="s">
        <v>1404</v>
      </c>
      <c r="F628" s="323" t="s">
        <v>1404</v>
      </c>
      <c r="G628" s="323" t="s">
        <v>1404</v>
      </c>
      <c r="H628" s="323" t="s">
        <v>1404</v>
      </c>
      <c r="I628" s="323" t="s">
        <v>1404</v>
      </c>
      <c r="J628" s="323" t="s">
        <v>1404</v>
      </c>
    </row>
    <row r="629" spans="2:10" s="99" customFormat="1" ht="13.8" x14ac:dyDescent="0.45">
      <c r="B629" s="100" t="s">
        <v>849</v>
      </c>
      <c r="C629" s="111" t="s">
        <v>1404</v>
      </c>
      <c r="D629" s="111" t="s">
        <v>1404</v>
      </c>
      <c r="E629" s="99" t="s">
        <v>1404</v>
      </c>
      <c r="F629" s="323" t="s">
        <v>1404</v>
      </c>
      <c r="G629" s="323" t="s">
        <v>1404</v>
      </c>
      <c r="H629" s="323" t="s">
        <v>1404</v>
      </c>
      <c r="I629" s="323" t="s">
        <v>1404</v>
      </c>
      <c r="J629" s="323" t="s">
        <v>1404</v>
      </c>
    </row>
    <row r="630" spans="2:10" s="99" customFormat="1" ht="13.8" x14ac:dyDescent="0.45">
      <c r="B630" s="100" t="s">
        <v>850</v>
      </c>
      <c r="C630" s="111" t="s">
        <v>1404</v>
      </c>
      <c r="D630" s="111" t="s">
        <v>1404</v>
      </c>
      <c r="E630" s="99" t="s">
        <v>1404</v>
      </c>
      <c r="F630" s="323" t="s">
        <v>1404</v>
      </c>
      <c r="G630" s="323" t="s">
        <v>1404</v>
      </c>
      <c r="H630" s="323" t="s">
        <v>1404</v>
      </c>
      <c r="I630" s="323" t="s">
        <v>1404</v>
      </c>
      <c r="J630" s="323" t="s">
        <v>1404</v>
      </c>
    </row>
    <row r="631" spans="2:10" s="99" customFormat="1" ht="13.8" x14ac:dyDescent="0.45">
      <c r="B631" s="100" t="s">
        <v>952</v>
      </c>
      <c r="C631" s="111" t="s">
        <v>1404</v>
      </c>
      <c r="D631" s="111" t="s">
        <v>1404</v>
      </c>
      <c r="E631" s="99" t="s">
        <v>1404</v>
      </c>
      <c r="F631" s="323" t="s">
        <v>1404</v>
      </c>
      <c r="G631" s="323" t="s">
        <v>1404</v>
      </c>
      <c r="H631" s="323" t="s">
        <v>1404</v>
      </c>
      <c r="I631" s="323" t="s">
        <v>1404</v>
      </c>
      <c r="J631" s="323" t="s">
        <v>1404</v>
      </c>
    </row>
    <row r="632" spans="2:10" s="99" customFormat="1" ht="13.8" x14ac:dyDescent="0.45">
      <c r="B632" s="100" t="s">
        <v>893</v>
      </c>
      <c r="C632" s="111" t="s">
        <v>1404</v>
      </c>
      <c r="D632" s="111" t="s">
        <v>1404</v>
      </c>
      <c r="E632" s="99" t="s">
        <v>1404</v>
      </c>
      <c r="F632" s="323" t="s">
        <v>1404</v>
      </c>
      <c r="G632" s="323" t="s">
        <v>1404</v>
      </c>
      <c r="H632" s="323" t="s">
        <v>1404</v>
      </c>
      <c r="I632" s="323" t="s">
        <v>1404</v>
      </c>
      <c r="J632" s="323" t="s">
        <v>1404</v>
      </c>
    </row>
    <row r="633" spans="2:10" s="99" customFormat="1" ht="13.8" x14ac:dyDescent="0.45">
      <c r="B633" s="100" t="s">
        <v>894</v>
      </c>
      <c r="C633" s="111" t="s">
        <v>1404</v>
      </c>
      <c r="D633" s="111" t="s">
        <v>1404</v>
      </c>
      <c r="E633" s="99" t="s">
        <v>1404</v>
      </c>
      <c r="F633" s="323" t="s">
        <v>1404</v>
      </c>
      <c r="G633" s="323" t="s">
        <v>1404</v>
      </c>
      <c r="H633" s="323" t="s">
        <v>1404</v>
      </c>
      <c r="I633" s="323" t="s">
        <v>1404</v>
      </c>
      <c r="J633" s="323" t="s">
        <v>1404</v>
      </c>
    </row>
    <row r="634" spans="2:10" s="99" customFormat="1" ht="13.8" x14ac:dyDescent="0.45">
      <c r="B634" s="100" t="s">
        <v>851</v>
      </c>
      <c r="C634" s="111" t="s">
        <v>1404</v>
      </c>
      <c r="D634" s="111" t="s">
        <v>1404</v>
      </c>
      <c r="E634" s="99" t="s">
        <v>1404</v>
      </c>
      <c r="F634" s="323" t="s">
        <v>1404</v>
      </c>
      <c r="G634" s="323" t="s">
        <v>1404</v>
      </c>
      <c r="H634" s="323" t="s">
        <v>1404</v>
      </c>
      <c r="I634" s="323" t="s">
        <v>1404</v>
      </c>
      <c r="J634" s="323" t="s">
        <v>1404</v>
      </c>
    </row>
    <row r="635" spans="2:10" s="99" customFormat="1" ht="13.8" x14ac:dyDescent="0.45">
      <c r="B635" s="100" t="s">
        <v>852</v>
      </c>
      <c r="C635" s="111" t="s">
        <v>1404</v>
      </c>
      <c r="D635" s="111" t="s">
        <v>1404</v>
      </c>
      <c r="E635" s="99" t="s">
        <v>1404</v>
      </c>
      <c r="F635" s="323" t="s">
        <v>1404</v>
      </c>
      <c r="G635" s="323" t="s">
        <v>1404</v>
      </c>
      <c r="H635" s="323" t="s">
        <v>1404</v>
      </c>
      <c r="I635" s="323" t="s">
        <v>1404</v>
      </c>
      <c r="J635" s="323" t="s">
        <v>1404</v>
      </c>
    </row>
    <row r="636" spans="2:10" s="99" customFormat="1" ht="13.8" x14ac:dyDescent="0.45">
      <c r="B636" s="100" t="s">
        <v>1115</v>
      </c>
      <c r="C636" s="111" t="s">
        <v>1404</v>
      </c>
      <c r="D636" s="111" t="s">
        <v>1404</v>
      </c>
      <c r="E636" s="99" t="s">
        <v>1404</v>
      </c>
      <c r="F636" s="323" t="s">
        <v>1404</v>
      </c>
      <c r="G636" s="323" t="s">
        <v>1404</v>
      </c>
      <c r="H636" s="323" t="s">
        <v>1404</v>
      </c>
      <c r="I636" s="323" t="s">
        <v>1404</v>
      </c>
      <c r="J636" s="323" t="s">
        <v>1404</v>
      </c>
    </row>
    <row r="637" spans="2:10" s="99" customFormat="1" ht="13.8" x14ac:dyDescent="0.45">
      <c r="B637" s="100" t="s">
        <v>1221</v>
      </c>
      <c r="C637" s="111" t="s">
        <v>1404</v>
      </c>
      <c r="D637" s="111" t="s">
        <v>1404</v>
      </c>
      <c r="E637" s="99" t="s">
        <v>1404</v>
      </c>
      <c r="F637" s="323" t="s">
        <v>1404</v>
      </c>
      <c r="G637" s="323" t="s">
        <v>1404</v>
      </c>
      <c r="H637" s="323" t="s">
        <v>1404</v>
      </c>
      <c r="I637" s="323" t="s">
        <v>1404</v>
      </c>
      <c r="J637" s="323" t="s">
        <v>1404</v>
      </c>
    </row>
    <row r="638" spans="2:10" s="99" customFormat="1" ht="13.8" x14ac:dyDescent="0.45">
      <c r="B638" s="100" t="s">
        <v>1214</v>
      </c>
      <c r="C638" s="111" t="s">
        <v>1404</v>
      </c>
      <c r="D638" s="111" t="s">
        <v>1404</v>
      </c>
      <c r="E638" s="99" t="s">
        <v>1404</v>
      </c>
      <c r="F638" s="323" t="s">
        <v>1404</v>
      </c>
      <c r="G638" s="323" t="s">
        <v>1404</v>
      </c>
      <c r="H638" s="323" t="s">
        <v>1404</v>
      </c>
      <c r="I638" s="323" t="s">
        <v>1404</v>
      </c>
      <c r="J638" s="323" t="s">
        <v>1404</v>
      </c>
    </row>
    <row r="639" spans="2:10" s="99" customFormat="1" ht="13.8" x14ac:dyDescent="0.45">
      <c r="B639" s="100" t="s">
        <v>615</v>
      </c>
      <c r="C639" s="111" t="s">
        <v>1404</v>
      </c>
      <c r="D639" s="111" t="s">
        <v>1404</v>
      </c>
      <c r="E639" s="99" t="s">
        <v>1404</v>
      </c>
      <c r="F639" s="323" t="s">
        <v>1404</v>
      </c>
      <c r="G639" s="323" t="s">
        <v>1404</v>
      </c>
      <c r="H639" s="323" t="s">
        <v>1404</v>
      </c>
      <c r="I639" s="323" t="s">
        <v>1404</v>
      </c>
      <c r="J639" s="323" t="s">
        <v>1404</v>
      </c>
    </row>
    <row r="640" spans="2:10" s="99" customFormat="1" ht="13.8" x14ac:dyDescent="0.45">
      <c r="B640" s="100" t="s">
        <v>853</v>
      </c>
      <c r="C640" s="111" t="s">
        <v>1404</v>
      </c>
      <c r="D640" s="111" t="s">
        <v>1404</v>
      </c>
      <c r="E640" s="99" t="s">
        <v>1404</v>
      </c>
      <c r="F640" s="323" t="s">
        <v>1404</v>
      </c>
      <c r="G640" s="323" t="s">
        <v>1404</v>
      </c>
      <c r="H640" s="323" t="s">
        <v>1404</v>
      </c>
      <c r="I640" s="323" t="s">
        <v>1404</v>
      </c>
      <c r="J640" s="323" t="s">
        <v>1404</v>
      </c>
    </row>
    <row r="641" spans="2:10" s="99" customFormat="1" ht="13.8" x14ac:dyDescent="0.45">
      <c r="B641" s="100" t="s">
        <v>854</v>
      </c>
      <c r="C641" s="111" t="s">
        <v>1404</v>
      </c>
      <c r="D641" s="111" t="s">
        <v>1404</v>
      </c>
      <c r="E641" s="99" t="s">
        <v>1404</v>
      </c>
      <c r="F641" s="323" t="s">
        <v>1404</v>
      </c>
      <c r="G641" s="323" t="s">
        <v>1404</v>
      </c>
      <c r="H641" s="323" t="s">
        <v>1404</v>
      </c>
      <c r="I641" s="323" t="s">
        <v>1404</v>
      </c>
      <c r="J641" s="323" t="s">
        <v>1404</v>
      </c>
    </row>
    <row r="642" spans="2:10" s="99" customFormat="1" ht="13.8" x14ac:dyDescent="0.45">
      <c r="B642" s="100" t="s">
        <v>855</v>
      </c>
      <c r="C642" s="111" t="s">
        <v>1404</v>
      </c>
      <c r="D642" s="111" t="s">
        <v>1404</v>
      </c>
      <c r="E642" s="99" t="s">
        <v>1404</v>
      </c>
      <c r="F642" s="323" t="s">
        <v>1404</v>
      </c>
      <c r="G642" s="323" t="s">
        <v>1404</v>
      </c>
      <c r="H642" s="323" t="s">
        <v>1404</v>
      </c>
      <c r="I642" s="323" t="s">
        <v>1404</v>
      </c>
      <c r="J642" s="323" t="s">
        <v>1404</v>
      </c>
    </row>
    <row r="643" spans="2:10" s="99" customFormat="1" ht="13.8" x14ac:dyDescent="0.45">
      <c r="B643" s="100" t="s">
        <v>856</v>
      </c>
      <c r="C643" s="111" t="s">
        <v>1404</v>
      </c>
      <c r="D643" s="111" t="s">
        <v>1404</v>
      </c>
      <c r="E643" s="99" t="s">
        <v>1404</v>
      </c>
      <c r="F643" s="323" t="s">
        <v>1404</v>
      </c>
      <c r="G643" s="323" t="s">
        <v>1404</v>
      </c>
      <c r="H643" s="323" t="s">
        <v>1404</v>
      </c>
      <c r="I643" s="323" t="s">
        <v>1404</v>
      </c>
      <c r="J643" s="323" t="s">
        <v>1404</v>
      </c>
    </row>
    <row r="644" spans="2:10" s="99" customFormat="1" ht="13.8" x14ac:dyDescent="0.45">
      <c r="B644" s="100" t="s">
        <v>857</v>
      </c>
      <c r="C644" s="111" t="s">
        <v>1404</v>
      </c>
      <c r="D644" s="111" t="s">
        <v>1404</v>
      </c>
      <c r="E644" s="99" t="s">
        <v>1404</v>
      </c>
      <c r="F644" s="323" t="s">
        <v>1404</v>
      </c>
      <c r="G644" s="323" t="s">
        <v>1404</v>
      </c>
      <c r="H644" s="323" t="s">
        <v>1404</v>
      </c>
      <c r="I644" s="323" t="s">
        <v>1404</v>
      </c>
      <c r="J644" s="323" t="s">
        <v>1404</v>
      </c>
    </row>
    <row r="645" spans="2:10" s="99" customFormat="1" ht="13.8" x14ac:dyDescent="0.45">
      <c r="B645" s="100" t="s">
        <v>858</v>
      </c>
      <c r="C645" s="111" t="s">
        <v>1404</v>
      </c>
      <c r="D645" s="111" t="s">
        <v>1404</v>
      </c>
      <c r="E645" s="99" t="s">
        <v>1404</v>
      </c>
      <c r="F645" s="323" t="s">
        <v>1404</v>
      </c>
      <c r="G645" s="323" t="s">
        <v>1404</v>
      </c>
      <c r="H645" s="323" t="s">
        <v>1404</v>
      </c>
      <c r="I645" s="323" t="s">
        <v>1404</v>
      </c>
      <c r="J645" s="323" t="s">
        <v>1404</v>
      </c>
    </row>
    <row r="646" spans="2:10" s="99" customFormat="1" ht="13.8" x14ac:dyDescent="0.45">
      <c r="B646" s="100" t="s">
        <v>859</v>
      </c>
      <c r="C646" s="111" t="s">
        <v>1404</v>
      </c>
      <c r="D646" s="111" t="s">
        <v>1404</v>
      </c>
      <c r="E646" s="99" t="s">
        <v>1404</v>
      </c>
      <c r="F646" s="323" t="s">
        <v>1404</v>
      </c>
      <c r="G646" s="323" t="s">
        <v>1404</v>
      </c>
      <c r="H646" s="323" t="s">
        <v>1404</v>
      </c>
      <c r="I646" s="323" t="s">
        <v>1404</v>
      </c>
      <c r="J646" s="323" t="s">
        <v>1404</v>
      </c>
    </row>
    <row r="647" spans="2:10" s="99" customFormat="1" ht="13.8" x14ac:dyDescent="0.45">
      <c r="B647" s="100" t="s">
        <v>860</v>
      </c>
      <c r="C647" s="111" t="s">
        <v>1404</v>
      </c>
      <c r="D647" s="111" t="s">
        <v>1404</v>
      </c>
      <c r="E647" s="99" t="s">
        <v>1404</v>
      </c>
      <c r="F647" s="323" t="s">
        <v>1404</v>
      </c>
      <c r="G647" s="323" t="s">
        <v>1404</v>
      </c>
      <c r="H647" s="323" t="s">
        <v>1404</v>
      </c>
      <c r="I647" s="323" t="s">
        <v>1404</v>
      </c>
      <c r="J647" s="323" t="s">
        <v>1404</v>
      </c>
    </row>
    <row r="648" spans="2:10" s="99" customFormat="1" ht="13.8" x14ac:dyDescent="0.45">
      <c r="B648" s="100" t="s">
        <v>861</v>
      </c>
      <c r="C648" s="111" t="s">
        <v>1404</v>
      </c>
      <c r="D648" s="111" t="s">
        <v>1404</v>
      </c>
      <c r="E648" s="99" t="s">
        <v>1404</v>
      </c>
      <c r="F648" s="323" t="s">
        <v>1404</v>
      </c>
      <c r="G648" s="323" t="s">
        <v>1404</v>
      </c>
      <c r="H648" s="323" t="s">
        <v>1404</v>
      </c>
      <c r="I648" s="323" t="s">
        <v>1404</v>
      </c>
      <c r="J648" s="323" t="s">
        <v>1404</v>
      </c>
    </row>
    <row r="649" spans="2:10" s="99" customFormat="1" ht="13.8" x14ac:dyDescent="0.45">
      <c r="B649" s="100" t="s">
        <v>953</v>
      </c>
      <c r="C649" s="111" t="s">
        <v>1404</v>
      </c>
      <c r="D649" s="111" t="s">
        <v>1404</v>
      </c>
      <c r="E649" s="99" t="s">
        <v>1404</v>
      </c>
      <c r="F649" s="323" t="s">
        <v>1404</v>
      </c>
      <c r="G649" s="323" t="s">
        <v>1404</v>
      </c>
      <c r="H649" s="323" t="s">
        <v>1404</v>
      </c>
      <c r="I649" s="323" t="s">
        <v>1404</v>
      </c>
      <c r="J649" s="323" t="s">
        <v>1404</v>
      </c>
    </row>
    <row r="650" spans="2:10" s="99" customFormat="1" ht="13.8" x14ac:dyDescent="0.45">
      <c r="B650" s="100" t="s">
        <v>954</v>
      </c>
      <c r="C650" s="111" t="s">
        <v>1404</v>
      </c>
      <c r="D650" s="111" t="s">
        <v>1404</v>
      </c>
      <c r="E650" s="99" t="s">
        <v>1404</v>
      </c>
      <c r="F650" s="323" t="s">
        <v>1404</v>
      </c>
      <c r="G650" s="323" t="s">
        <v>1404</v>
      </c>
      <c r="H650" s="323" t="s">
        <v>1404</v>
      </c>
      <c r="I650" s="323" t="s">
        <v>1404</v>
      </c>
      <c r="J650" s="323" t="s">
        <v>1404</v>
      </c>
    </row>
    <row r="651" spans="2:10" s="99" customFormat="1" ht="13.8" x14ac:dyDescent="0.45">
      <c r="B651" s="100" t="s">
        <v>1130</v>
      </c>
      <c r="C651" s="111" t="s">
        <v>1404</v>
      </c>
      <c r="D651" s="111" t="s">
        <v>1404</v>
      </c>
      <c r="E651" s="99" t="s">
        <v>1404</v>
      </c>
      <c r="F651" s="323" t="s">
        <v>1404</v>
      </c>
      <c r="G651" s="323" t="s">
        <v>1404</v>
      </c>
      <c r="H651" s="323" t="s">
        <v>1404</v>
      </c>
      <c r="I651" s="323" t="s">
        <v>1404</v>
      </c>
      <c r="J651" s="323" t="s">
        <v>1404</v>
      </c>
    </row>
    <row r="652" spans="2:10" s="99" customFormat="1" ht="13.8" x14ac:dyDescent="0.45">
      <c r="B652" s="100" t="s">
        <v>1105</v>
      </c>
      <c r="C652" s="111" t="s">
        <v>1404</v>
      </c>
      <c r="D652" s="111" t="s">
        <v>1404</v>
      </c>
      <c r="E652" s="99" t="s">
        <v>1404</v>
      </c>
      <c r="F652" s="323" t="s">
        <v>1404</v>
      </c>
      <c r="G652" s="323" t="s">
        <v>1404</v>
      </c>
      <c r="H652" s="323" t="s">
        <v>1404</v>
      </c>
      <c r="I652" s="323" t="s">
        <v>1404</v>
      </c>
      <c r="J652" s="323" t="s">
        <v>1404</v>
      </c>
    </row>
    <row r="653" spans="2:10" s="99" customFormat="1" ht="13.8" x14ac:dyDescent="0.45">
      <c r="B653" s="100" t="s">
        <v>1176</v>
      </c>
      <c r="C653" s="111" t="s">
        <v>1404</v>
      </c>
      <c r="D653" s="111" t="s">
        <v>1404</v>
      </c>
      <c r="E653" s="99" t="s">
        <v>1404</v>
      </c>
      <c r="F653" s="323" t="s">
        <v>1404</v>
      </c>
      <c r="G653" s="323" t="s">
        <v>1404</v>
      </c>
      <c r="H653" s="323" t="s">
        <v>1404</v>
      </c>
      <c r="I653" s="323" t="s">
        <v>1404</v>
      </c>
      <c r="J653" s="323" t="s">
        <v>1404</v>
      </c>
    </row>
    <row r="654" spans="2:10" s="99" customFormat="1" ht="13.8" x14ac:dyDescent="0.45">
      <c r="B654" s="100" t="s">
        <v>600</v>
      </c>
      <c r="C654" s="111" t="s">
        <v>1404</v>
      </c>
      <c r="D654" s="111" t="s">
        <v>1404</v>
      </c>
      <c r="E654" s="99" t="s">
        <v>1404</v>
      </c>
      <c r="F654" s="323" t="s">
        <v>1404</v>
      </c>
      <c r="G654" s="323" t="s">
        <v>1404</v>
      </c>
      <c r="H654" s="323" t="s">
        <v>1404</v>
      </c>
      <c r="I654" s="323" t="s">
        <v>1404</v>
      </c>
      <c r="J654" s="323" t="s">
        <v>1404</v>
      </c>
    </row>
    <row r="655" spans="2:10" s="99" customFormat="1" ht="13.8" x14ac:dyDescent="0.45">
      <c r="B655" s="100" t="s">
        <v>1106</v>
      </c>
      <c r="C655" s="111" t="s">
        <v>1404</v>
      </c>
      <c r="D655" s="111" t="s">
        <v>1404</v>
      </c>
      <c r="E655" s="99" t="s">
        <v>1404</v>
      </c>
      <c r="F655" s="323" t="s">
        <v>1404</v>
      </c>
      <c r="G655" s="323" t="s">
        <v>1404</v>
      </c>
      <c r="H655" s="323" t="s">
        <v>1404</v>
      </c>
      <c r="I655" s="323" t="s">
        <v>1404</v>
      </c>
      <c r="J655" s="323" t="s">
        <v>1404</v>
      </c>
    </row>
    <row r="656" spans="2:10" s="99" customFormat="1" ht="13.8" x14ac:dyDescent="0.45">
      <c r="B656" s="100" t="s">
        <v>1125</v>
      </c>
      <c r="C656" s="111" t="s">
        <v>1404</v>
      </c>
      <c r="D656" s="111" t="s">
        <v>1404</v>
      </c>
      <c r="E656" s="99" t="s">
        <v>1404</v>
      </c>
      <c r="F656" s="323" t="s">
        <v>1404</v>
      </c>
      <c r="G656" s="323" t="s">
        <v>1404</v>
      </c>
      <c r="H656" s="323" t="s">
        <v>1404</v>
      </c>
      <c r="I656" s="323" t="s">
        <v>1404</v>
      </c>
      <c r="J656" s="323" t="s">
        <v>1404</v>
      </c>
    </row>
    <row r="657" spans="2:10" s="99" customFormat="1" ht="13.8" x14ac:dyDescent="0.45">
      <c r="B657" s="100" t="s">
        <v>597</v>
      </c>
      <c r="C657" s="111" t="s">
        <v>1404</v>
      </c>
      <c r="D657" s="111" t="s">
        <v>1404</v>
      </c>
      <c r="E657" s="99" t="s">
        <v>1404</v>
      </c>
      <c r="F657" s="323" t="s">
        <v>1404</v>
      </c>
      <c r="G657" s="323" t="s">
        <v>1404</v>
      </c>
      <c r="H657" s="323" t="s">
        <v>1404</v>
      </c>
      <c r="I657" s="323" t="s">
        <v>1404</v>
      </c>
      <c r="J657" s="323" t="s">
        <v>1404</v>
      </c>
    </row>
    <row r="658" spans="2:10" s="99" customFormat="1" ht="13.8" x14ac:dyDescent="0.45">
      <c r="B658" s="100" t="s">
        <v>1194</v>
      </c>
      <c r="C658" s="111" t="s">
        <v>1404</v>
      </c>
      <c r="D658" s="111" t="s">
        <v>1404</v>
      </c>
      <c r="E658" s="99" t="s">
        <v>1404</v>
      </c>
      <c r="F658" s="323" t="s">
        <v>1404</v>
      </c>
      <c r="G658" s="323" t="s">
        <v>1404</v>
      </c>
      <c r="H658" s="323" t="s">
        <v>1404</v>
      </c>
      <c r="I658" s="323" t="s">
        <v>1404</v>
      </c>
      <c r="J658" s="323" t="s">
        <v>1404</v>
      </c>
    </row>
    <row r="659" spans="2:10" s="99" customFormat="1" ht="13.8" x14ac:dyDescent="0.45">
      <c r="B659" s="100" t="s">
        <v>1132</v>
      </c>
      <c r="C659" s="111" t="s">
        <v>1404</v>
      </c>
      <c r="D659" s="111" t="s">
        <v>1404</v>
      </c>
      <c r="E659" s="99" t="s">
        <v>1404</v>
      </c>
      <c r="F659" s="323" t="s">
        <v>1404</v>
      </c>
      <c r="G659" s="323" t="s">
        <v>1404</v>
      </c>
      <c r="H659" s="323" t="s">
        <v>1404</v>
      </c>
      <c r="I659" s="323" t="s">
        <v>1404</v>
      </c>
      <c r="J659" s="323" t="s">
        <v>1404</v>
      </c>
    </row>
    <row r="660" spans="2:10" s="99" customFormat="1" ht="13.8" x14ac:dyDescent="0.45">
      <c r="B660" s="100" t="s">
        <v>621</v>
      </c>
      <c r="C660" s="111" t="s">
        <v>1404</v>
      </c>
      <c r="D660" s="111" t="s">
        <v>1404</v>
      </c>
      <c r="E660" s="99" t="s">
        <v>1404</v>
      </c>
      <c r="F660" s="323" t="s">
        <v>1404</v>
      </c>
      <c r="G660" s="323" t="s">
        <v>1404</v>
      </c>
      <c r="H660" s="323" t="s">
        <v>1404</v>
      </c>
      <c r="I660" s="323" t="s">
        <v>1404</v>
      </c>
      <c r="J660" s="323" t="s">
        <v>1404</v>
      </c>
    </row>
    <row r="661" spans="2:10" s="99" customFormat="1" ht="13.8" x14ac:dyDescent="0.45">
      <c r="B661" s="100" t="s">
        <v>1107</v>
      </c>
      <c r="C661" s="111" t="s">
        <v>1404</v>
      </c>
      <c r="D661" s="111" t="s">
        <v>1404</v>
      </c>
      <c r="E661" s="99" t="s">
        <v>1404</v>
      </c>
      <c r="F661" s="323" t="s">
        <v>1404</v>
      </c>
      <c r="G661" s="323" t="s">
        <v>1404</v>
      </c>
      <c r="H661" s="323" t="s">
        <v>1404</v>
      </c>
      <c r="I661" s="323" t="s">
        <v>1404</v>
      </c>
      <c r="J661" s="323" t="s">
        <v>1404</v>
      </c>
    </row>
    <row r="662" spans="2:10" s="99" customFormat="1" ht="13.8" x14ac:dyDescent="0.45">
      <c r="B662" s="100" t="s">
        <v>1108</v>
      </c>
      <c r="C662" s="111" t="s">
        <v>1404</v>
      </c>
      <c r="D662" s="111" t="s">
        <v>1404</v>
      </c>
      <c r="E662" s="99" t="s">
        <v>1404</v>
      </c>
      <c r="F662" s="323" t="s">
        <v>1404</v>
      </c>
      <c r="G662" s="323" t="s">
        <v>1404</v>
      </c>
      <c r="H662" s="323" t="s">
        <v>1404</v>
      </c>
      <c r="I662" s="323" t="s">
        <v>1404</v>
      </c>
      <c r="J662" s="323" t="s">
        <v>1404</v>
      </c>
    </row>
    <row r="663" spans="2:10" s="99" customFormat="1" ht="13.8" x14ac:dyDescent="0.45">
      <c r="B663" s="100" t="s">
        <v>593</v>
      </c>
      <c r="C663" s="111" t="s">
        <v>1404</v>
      </c>
      <c r="D663" s="111" t="s">
        <v>1404</v>
      </c>
      <c r="E663" s="99" t="s">
        <v>1404</v>
      </c>
      <c r="F663" s="323" t="s">
        <v>1404</v>
      </c>
      <c r="G663" s="323" t="s">
        <v>1404</v>
      </c>
      <c r="H663" s="323" t="s">
        <v>1404</v>
      </c>
      <c r="I663" s="323" t="s">
        <v>1404</v>
      </c>
      <c r="J663" s="323" t="s">
        <v>1404</v>
      </c>
    </row>
    <row r="664" spans="2:10" s="99" customFormat="1" ht="13.8" x14ac:dyDescent="0.45">
      <c r="B664" s="100" t="s">
        <v>598</v>
      </c>
      <c r="C664" s="111" t="s">
        <v>1404</v>
      </c>
      <c r="D664" s="111" t="s">
        <v>1404</v>
      </c>
      <c r="E664" s="99" t="s">
        <v>1404</v>
      </c>
      <c r="F664" s="323" t="s">
        <v>1404</v>
      </c>
      <c r="G664" s="323" t="s">
        <v>1404</v>
      </c>
      <c r="H664" s="323" t="s">
        <v>1404</v>
      </c>
      <c r="I664" s="323" t="s">
        <v>1404</v>
      </c>
      <c r="J664" s="323" t="s">
        <v>1404</v>
      </c>
    </row>
    <row r="665" spans="2:10" s="99" customFormat="1" ht="13.8" x14ac:dyDescent="0.45">
      <c r="B665" s="100" t="s">
        <v>602</v>
      </c>
      <c r="C665" s="111" t="s">
        <v>1404</v>
      </c>
      <c r="D665" s="111" t="s">
        <v>1404</v>
      </c>
      <c r="E665" s="99" t="s">
        <v>1404</v>
      </c>
      <c r="F665" s="323" t="s">
        <v>1404</v>
      </c>
      <c r="G665" s="323" t="s">
        <v>1404</v>
      </c>
      <c r="H665" s="323" t="s">
        <v>1404</v>
      </c>
      <c r="I665" s="323" t="s">
        <v>1404</v>
      </c>
      <c r="J665" s="323" t="s">
        <v>1404</v>
      </c>
    </row>
    <row r="666" spans="2:10" s="99" customFormat="1" ht="13.8" x14ac:dyDescent="0.45">
      <c r="B666" s="100" t="s">
        <v>1109</v>
      </c>
      <c r="C666" s="111" t="s">
        <v>1404</v>
      </c>
      <c r="D666" s="111" t="s">
        <v>1404</v>
      </c>
      <c r="E666" s="99" t="s">
        <v>1404</v>
      </c>
      <c r="F666" s="323" t="s">
        <v>1404</v>
      </c>
      <c r="G666" s="323" t="s">
        <v>1404</v>
      </c>
      <c r="H666" s="323" t="s">
        <v>1404</v>
      </c>
      <c r="I666" s="323" t="s">
        <v>1404</v>
      </c>
      <c r="J666" s="323" t="s">
        <v>1404</v>
      </c>
    </row>
    <row r="667" spans="2:10" s="99" customFormat="1" ht="13.8" x14ac:dyDescent="0.45">
      <c r="B667" s="100" t="s">
        <v>1110</v>
      </c>
      <c r="C667" s="111" t="s">
        <v>1404</v>
      </c>
      <c r="D667" s="111" t="s">
        <v>1404</v>
      </c>
      <c r="E667" s="99" t="s">
        <v>1404</v>
      </c>
      <c r="F667" s="323" t="s">
        <v>1404</v>
      </c>
      <c r="G667" s="323" t="s">
        <v>1404</v>
      </c>
      <c r="H667" s="323" t="s">
        <v>1404</v>
      </c>
      <c r="I667" s="323" t="s">
        <v>1404</v>
      </c>
      <c r="J667" s="323" t="s">
        <v>1404</v>
      </c>
    </row>
    <row r="668" spans="2:10" s="99" customFormat="1" ht="13.8" x14ac:dyDescent="0.45">
      <c r="B668" s="100" t="s">
        <v>1111</v>
      </c>
      <c r="C668" s="111" t="s">
        <v>1404</v>
      </c>
      <c r="D668" s="111" t="s">
        <v>1404</v>
      </c>
      <c r="E668" s="99" t="s">
        <v>1404</v>
      </c>
      <c r="F668" s="323" t="s">
        <v>1404</v>
      </c>
      <c r="G668" s="323" t="s">
        <v>1404</v>
      </c>
      <c r="H668" s="323" t="s">
        <v>1404</v>
      </c>
      <c r="I668" s="323" t="s">
        <v>1404</v>
      </c>
      <c r="J668" s="323" t="s">
        <v>1404</v>
      </c>
    </row>
    <row r="669" spans="2:10" s="99" customFormat="1" ht="13.8" x14ac:dyDescent="0.45">
      <c r="B669" s="100" t="s">
        <v>594</v>
      </c>
      <c r="C669" s="111" t="s">
        <v>1404</v>
      </c>
      <c r="D669" s="111" t="s">
        <v>1404</v>
      </c>
      <c r="E669" s="99" t="s">
        <v>1404</v>
      </c>
      <c r="F669" s="323" t="s">
        <v>1404</v>
      </c>
      <c r="G669" s="323" t="s">
        <v>1404</v>
      </c>
      <c r="H669" s="323" t="s">
        <v>1404</v>
      </c>
      <c r="I669" s="323" t="s">
        <v>1404</v>
      </c>
      <c r="J669" s="323" t="s">
        <v>1404</v>
      </c>
    </row>
    <row r="670" spans="2:10" s="99" customFormat="1" ht="14.1" thickBot="1" x14ac:dyDescent="0.65">
      <c r="B670" s="113"/>
      <c r="C670" s="114"/>
      <c r="D670" s="115"/>
      <c r="E670" s="114"/>
      <c r="F670" s="116"/>
      <c r="G670" s="116"/>
      <c r="H670" s="116"/>
      <c r="I670" s="116"/>
      <c r="J670" s="116"/>
    </row>
    <row r="671" spans="2:10" s="99" customFormat="1" ht="13.8" x14ac:dyDescent="0.6">
      <c r="B671" s="316"/>
      <c r="C671" s="316"/>
      <c r="D671" s="316"/>
      <c r="E671" s="316"/>
      <c r="F671" s="112"/>
      <c r="G671" s="112"/>
      <c r="H671" s="112"/>
      <c r="I671" s="112"/>
      <c r="J671" s="112"/>
    </row>
    <row r="672" spans="2:10" ht="14.1" thickBot="1" x14ac:dyDescent="0.65">
      <c r="B672" s="422"/>
      <c r="C672" s="423"/>
      <c r="D672" s="423"/>
      <c r="E672" s="423"/>
      <c r="F672" s="423"/>
      <c r="G672" s="423"/>
      <c r="H672" s="423"/>
      <c r="I672" s="423"/>
      <c r="J672" s="423"/>
    </row>
    <row r="673" spans="2:10" s="99" customFormat="1" ht="13.8" x14ac:dyDescent="0.6">
      <c r="B673" s="424"/>
      <c r="C673" s="425"/>
      <c r="D673" s="425"/>
      <c r="E673" s="425"/>
      <c r="F673" s="425"/>
      <c r="G673" s="425"/>
      <c r="H673" s="425"/>
      <c r="I673" s="425"/>
      <c r="J673" s="425"/>
    </row>
    <row r="674" spans="2:10" ht="14.1" thickBot="1" x14ac:dyDescent="0.65">
      <c r="B674" s="316"/>
      <c r="C674" s="316"/>
      <c r="D674" s="316"/>
      <c r="E674" s="316"/>
      <c r="F674" s="112"/>
      <c r="G674" s="112"/>
      <c r="H674" s="112"/>
      <c r="I674" s="112"/>
      <c r="J674" s="112"/>
    </row>
    <row r="675" spans="2:10" s="99" customFormat="1" ht="13.8" x14ac:dyDescent="0.6">
      <c r="B675" s="393" t="s">
        <v>29</v>
      </c>
      <c r="C675" s="393"/>
      <c r="D675" s="393"/>
      <c r="E675" s="393"/>
      <c r="F675" s="393"/>
      <c r="G675" s="393"/>
      <c r="H675" s="393"/>
      <c r="I675" s="393"/>
      <c r="J675" s="393"/>
    </row>
    <row r="676" spans="2:10" ht="13.8" x14ac:dyDescent="0.6">
      <c r="B676" s="375" t="s">
        <v>30</v>
      </c>
      <c r="C676" s="375"/>
      <c r="D676" s="375"/>
      <c r="E676" s="375"/>
      <c r="F676" s="375"/>
      <c r="G676" s="375"/>
      <c r="H676" s="375"/>
      <c r="I676" s="375"/>
      <c r="J676" s="375"/>
    </row>
    <row r="677" spans="2:10" s="99" customFormat="1" ht="13.8" x14ac:dyDescent="0.6">
      <c r="B677" s="381" t="s">
        <v>283</v>
      </c>
      <c r="C677" s="381"/>
      <c r="D677" s="381"/>
      <c r="E677" s="381"/>
      <c r="F677" s="381"/>
      <c r="G677" s="381"/>
      <c r="H677" s="381"/>
      <c r="I677" s="381"/>
      <c r="J677" s="381"/>
    </row>
    <row r="678" spans="2:10" s="99" customFormat="1" ht="13.8" x14ac:dyDescent="0.6">
      <c r="B678" s="417"/>
      <c r="C678" s="417"/>
      <c r="D678" s="417"/>
      <c r="E678" s="417"/>
      <c r="F678" s="417"/>
      <c r="G678" s="417"/>
      <c r="H678" s="417"/>
      <c r="I678" s="417"/>
      <c r="J678" s="417"/>
    </row>
    <row r="679" spans="2:10" ht="13.8" x14ac:dyDescent="0.6">
      <c r="B679" s="311"/>
      <c r="C679" s="311"/>
      <c r="D679" s="311"/>
      <c r="E679" s="311"/>
      <c r="F679" s="311"/>
      <c r="G679" s="311"/>
      <c r="H679" s="311"/>
      <c r="I679" s="311"/>
      <c r="J679" s="311"/>
    </row>
    <row r="680" spans="2:10" ht="13.8" x14ac:dyDescent="0.6">
      <c r="B680" s="311"/>
      <c r="C680" s="311"/>
      <c r="D680" s="311"/>
      <c r="E680" s="311"/>
      <c r="F680" s="311"/>
      <c r="G680" s="311"/>
      <c r="H680" s="311"/>
      <c r="I680" s="311"/>
      <c r="J680" s="311"/>
    </row>
    <row r="681" spans="2:10" ht="16.5" customHeight="1" x14ac:dyDescent="0.6">
      <c r="B681" s="311"/>
      <c r="C681" s="311"/>
      <c r="D681" s="311"/>
      <c r="E681" s="311"/>
      <c r="F681" s="311"/>
      <c r="G681" s="311"/>
      <c r="H681" s="311"/>
      <c r="I681" s="311"/>
      <c r="J681" s="311"/>
    </row>
    <row r="682" spans="2:10" ht="13.8" x14ac:dyDescent="0.6">
      <c r="B682" s="311"/>
      <c r="C682" s="311"/>
      <c r="D682" s="311"/>
      <c r="E682" s="311"/>
      <c r="F682" s="311"/>
      <c r="G682" s="311"/>
      <c r="H682" s="311"/>
      <c r="I682" s="311"/>
      <c r="J682" s="311"/>
    </row>
    <row r="683" spans="2:10" ht="13.8" x14ac:dyDescent="0.6">
      <c r="B683" s="311"/>
      <c r="C683" s="311"/>
      <c r="D683" s="311"/>
      <c r="E683" s="311"/>
      <c r="F683" s="99"/>
      <c r="G683" s="99"/>
      <c r="H683" s="99"/>
      <c r="I683" s="99"/>
      <c r="J683" s="99"/>
    </row>
    <row r="684" spans="2:10" ht="13.8" x14ac:dyDescent="0.6">
      <c r="B684" s="311"/>
      <c r="C684" s="311"/>
      <c r="D684" s="311"/>
      <c r="E684" s="311"/>
      <c r="F684" s="311"/>
      <c r="G684" s="311"/>
      <c r="H684" s="311"/>
      <c r="I684" s="311"/>
      <c r="J684" s="311"/>
    </row>
    <row r="685" spans="2:10" ht="13.8" x14ac:dyDescent="0.6">
      <c r="B685" s="311"/>
      <c r="C685" s="311"/>
      <c r="D685" s="311"/>
      <c r="E685" s="311"/>
      <c r="F685" s="311"/>
      <c r="G685" s="311"/>
      <c r="H685" s="311"/>
      <c r="I685" s="311"/>
      <c r="J685" s="311"/>
    </row>
    <row r="686" spans="2:10" ht="13.8" x14ac:dyDescent="0.6">
      <c r="B686" s="311"/>
      <c r="C686" s="311"/>
      <c r="D686" s="311"/>
      <c r="E686" s="311"/>
      <c r="F686" s="311"/>
      <c r="G686" s="311"/>
      <c r="H686" s="311"/>
      <c r="I686" s="311"/>
      <c r="J686" s="311"/>
    </row>
    <row r="687" spans="2:10" ht="13.8" x14ac:dyDescent="0.6">
      <c r="B687" s="311"/>
      <c r="C687" s="311"/>
      <c r="D687" s="311"/>
      <c r="E687" s="311"/>
      <c r="F687" s="311"/>
      <c r="G687" s="311"/>
      <c r="H687" s="311"/>
      <c r="I687" s="311"/>
      <c r="J687" s="311"/>
    </row>
    <row r="688" spans="2:10" s="99" customFormat="1" ht="13.8" x14ac:dyDescent="0.6">
      <c r="B688" s="311"/>
      <c r="C688" s="311"/>
      <c r="D688" s="311"/>
      <c r="E688" s="311"/>
      <c r="F688" s="311"/>
      <c r="G688" s="311"/>
      <c r="H688" s="311"/>
      <c r="I688" s="311"/>
      <c r="J688" s="311"/>
    </row>
    <row r="689" spans="2:10" ht="13.8" x14ac:dyDescent="0.6">
      <c r="B689" s="311"/>
      <c r="C689" s="311"/>
      <c r="D689" s="311"/>
      <c r="E689" s="311"/>
      <c r="F689" s="311"/>
      <c r="G689" s="311"/>
      <c r="H689" s="311"/>
      <c r="I689" s="311"/>
      <c r="J689" s="311"/>
    </row>
    <row r="690" spans="2:10" ht="13.8" x14ac:dyDescent="0.6">
      <c r="B690" s="311"/>
      <c r="C690" s="311"/>
      <c r="D690" s="311"/>
      <c r="E690" s="311"/>
      <c r="F690" s="311"/>
      <c r="G690" s="311"/>
      <c r="H690" s="311"/>
      <c r="I690" s="311"/>
      <c r="J690" s="311"/>
    </row>
    <row r="691" spans="2:10" ht="13.8" x14ac:dyDescent="0.6">
      <c r="B691" s="311"/>
      <c r="C691" s="311"/>
      <c r="D691" s="311"/>
      <c r="E691" s="311"/>
    </row>
    <row r="692" spans="2:10" ht="13.8" x14ac:dyDescent="0.6">
      <c r="B692" s="311"/>
      <c r="C692" s="311"/>
      <c r="D692" s="311"/>
      <c r="E692" s="311"/>
    </row>
    <row r="693" spans="2:10" ht="13.8" x14ac:dyDescent="0.6">
      <c r="B693" s="311"/>
      <c r="C693" s="311"/>
      <c r="D693" s="311"/>
      <c r="E693" s="311"/>
    </row>
    <row r="694" spans="2:10" ht="13.8" x14ac:dyDescent="0.6">
      <c r="B694" s="311"/>
      <c r="C694" s="311"/>
      <c r="D694" s="311"/>
      <c r="E694" s="311"/>
    </row>
    <row r="695" spans="2:10" ht="13.8" x14ac:dyDescent="0.6">
      <c r="B695" s="311"/>
      <c r="C695" s="311"/>
      <c r="D695" s="311"/>
      <c r="E695" s="311"/>
    </row>
    <row r="696" spans="2:10" ht="15" customHeight="1" x14ac:dyDescent="0.6">
      <c r="B696" s="311"/>
      <c r="C696" s="311"/>
      <c r="D696" s="311"/>
      <c r="E696" s="311"/>
    </row>
    <row r="697" spans="2:10" ht="15" customHeight="1" x14ac:dyDescent="0.6">
      <c r="B697" s="311"/>
      <c r="C697" s="311"/>
      <c r="D697" s="311"/>
      <c r="E697" s="311"/>
    </row>
    <row r="698" spans="2:10" ht="13.8" x14ac:dyDescent="0.6">
      <c r="B698" s="311"/>
      <c r="C698" s="311"/>
      <c r="D698" s="311"/>
      <c r="E698" s="311"/>
    </row>
    <row r="699" spans="2:10" ht="13.8" x14ac:dyDescent="0.6">
      <c r="B699" s="311"/>
      <c r="C699" s="311"/>
      <c r="D699" s="311"/>
      <c r="E699" s="311"/>
    </row>
    <row r="700" spans="2:10" ht="18.75" customHeight="1" x14ac:dyDescent="0.6">
      <c r="B700" s="311"/>
      <c r="C700" s="311"/>
      <c r="D700" s="311"/>
      <c r="E700" s="311"/>
    </row>
    <row r="701" spans="2:10" ht="13.8" x14ac:dyDescent="0.6">
      <c r="B701" s="311"/>
      <c r="C701" s="311"/>
      <c r="D701" s="311"/>
      <c r="E701" s="311"/>
    </row>
    <row r="702" spans="2:10" ht="13.8" x14ac:dyDescent="0.6">
      <c r="B702" s="311"/>
      <c r="C702" s="311"/>
      <c r="D702" s="311"/>
      <c r="E702" s="311"/>
    </row>
    <row r="703" spans="2:10" ht="13.8" x14ac:dyDescent="0.6">
      <c r="B703" s="311"/>
      <c r="C703" s="311"/>
      <c r="D703" s="311"/>
      <c r="E703" s="311"/>
    </row>
    <row r="704" spans="2:10" ht="13.8" x14ac:dyDescent="0.6">
      <c r="B704" s="311"/>
      <c r="C704" s="311"/>
      <c r="D704" s="311"/>
      <c r="E704" s="311"/>
    </row>
    <row r="705" spans="2:5" ht="13.8" x14ac:dyDescent="0.6">
      <c r="B705" s="311"/>
      <c r="C705" s="311"/>
      <c r="D705" s="311"/>
      <c r="E705" s="311"/>
    </row>
    <row r="706" spans="2:5" ht="13.8" x14ac:dyDescent="0.6">
      <c r="B706" s="311"/>
      <c r="C706" s="311"/>
      <c r="D706" s="311"/>
      <c r="E706" s="311"/>
    </row>
    <row r="707" spans="2:5" ht="13.8" x14ac:dyDescent="0.6"/>
    <row r="708" spans="2:5" ht="13.8" x14ac:dyDescent="0.6"/>
    <row r="709" spans="2:5" ht="13.8" x14ac:dyDescent="0.6"/>
    <row r="710" spans="2:5" ht="13.8" x14ac:dyDescent="0.6"/>
    <row r="711" spans="2:5" ht="13.8" x14ac:dyDescent="0.6"/>
    <row r="712" spans="2:5" ht="13.8" x14ac:dyDescent="0.6"/>
    <row r="713" spans="2:5" ht="13.8" x14ac:dyDescent="0.6"/>
    <row r="714" spans="2:5" ht="13.8" x14ac:dyDescent="0.6"/>
    <row r="715" spans="2:5" ht="13.8" x14ac:dyDescent="0.6"/>
    <row r="716" spans="2:5" ht="13.8" x14ac:dyDescent="0.6"/>
    <row r="717" spans="2:5" ht="13.8" x14ac:dyDescent="0.6"/>
    <row r="718" spans="2:5" ht="13.8" x14ac:dyDescent="0.6"/>
    <row r="719" spans="2:5" ht="13.8" x14ac:dyDescent="0.6"/>
    <row r="720" spans="2:5" ht="13.8" x14ac:dyDescent="0.6"/>
    <row r="721" ht="13.8" x14ac:dyDescent="0.6"/>
  </sheetData>
  <mergeCells count="20">
    <mergeCell ref="B20:J20"/>
    <mergeCell ref="B2:J2"/>
    <mergeCell ref="B3:J3"/>
    <mergeCell ref="B4:J4"/>
    <mergeCell ref="B5:J5"/>
    <mergeCell ref="B6:J6"/>
    <mergeCell ref="B7:J7"/>
    <mergeCell ref="B8:J8"/>
    <mergeCell ref="B10:J10"/>
    <mergeCell ref="B11:J11"/>
    <mergeCell ref="B12:J12"/>
    <mergeCell ref="B13:J13"/>
    <mergeCell ref="B677:J677"/>
    <mergeCell ref="B678:J678"/>
    <mergeCell ref="B21:D21"/>
    <mergeCell ref="B80:J80"/>
    <mergeCell ref="B672:J672"/>
    <mergeCell ref="B673:J673"/>
    <mergeCell ref="B675:J675"/>
    <mergeCell ref="B676:J676"/>
  </mergeCells>
  <pageMargins left="0.25" right="0.25" top="0.75" bottom="0.75" header="0.3" footer="0.3"/>
  <pageSetup paperSize="8" fitToHeight="0" orientation="landscape" horizontalDpi="2400" verticalDpi="2400" r:id="rId1"/>
  <tableParts count="3">
    <tablePart r:id="rId2"/>
    <tablePart r:id="rId3"/>
    <tablePart r:id="rId4"/>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7678A4-CEFB-3347-A462-C54DA69D53A5}">
  <sheetPr codeName="Sheet14">
    <tabColor rgb="FF92D050"/>
  </sheetPr>
  <dimension ref="B1:U83"/>
  <sheetViews>
    <sheetView showGridLines="0" topLeftCell="A7" zoomScale="90" zoomScaleNormal="90" workbookViewId="0">
      <selection activeCell="A7" sqref="A7"/>
    </sheetView>
  </sheetViews>
  <sheetFormatPr defaultColWidth="8.5" defaultRowHeight="13.8" x14ac:dyDescent="0.45"/>
  <cols>
    <col min="1" max="1" width="2.5" style="111" customWidth="1"/>
    <col min="2" max="5" width="0" style="111" hidden="1" customWidth="1"/>
    <col min="6" max="6" width="50.5" style="111" customWidth="1"/>
    <col min="7" max="7" width="16.5" style="111" customWidth="1"/>
    <col min="8" max="8" width="34.09765625" style="111" customWidth="1"/>
    <col min="9" max="9" width="31" style="111" customWidth="1"/>
    <col min="10" max="10" width="20" style="111" bestFit="1" customWidth="1"/>
    <col min="11" max="11" width="15.5" style="111" bestFit="1" customWidth="1"/>
    <col min="12" max="12" width="2.5" style="111" customWidth="1"/>
    <col min="13" max="13" width="19.5" style="111" bestFit="1" customWidth="1"/>
    <col min="14" max="14" width="73.5" style="111" bestFit="1" customWidth="1"/>
    <col min="15" max="15" width="4" style="111" customWidth="1"/>
    <col min="16" max="17" width="8.5" style="111"/>
    <col min="18" max="18" width="21" style="111" bestFit="1" customWidth="1"/>
    <col min="19" max="19" width="8.5" style="111"/>
    <col min="20" max="20" width="21" style="111" bestFit="1" customWidth="1"/>
    <col min="21" max="16384" width="8.5" style="111"/>
  </cols>
  <sheetData>
    <row r="1" spans="6:14" s="5" customFormat="1" ht="15.75" hidden="1" customHeight="1" x14ac:dyDescent="0.6">
      <c r="F1" s="311"/>
      <c r="G1" s="311"/>
      <c r="H1" s="311"/>
      <c r="I1" s="311"/>
      <c r="J1" s="311"/>
      <c r="K1" s="311"/>
      <c r="L1" s="311"/>
      <c r="M1" s="311"/>
      <c r="N1" s="311"/>
    </row>
    <row r="2" spans="6:14" s="5" customFormat="1" hidden="1" x14ac:dyDescent="0.6">
      <c r="F2" s="112"/>
      <c r="G2" s="311"/>
      <c r="H2" s="112"/>
      <c r="I2" s="311"/>
      <c r="J2" s="112"/>
      <c r="K2" s="311"/>
      <c r="L2" s="311"/>
      <c r="M2" s="311"/>
      <c r="N2" s="311"/>
    </row>
    <row r="3" spans="6:14" s="5" customFormat="1" hidden="1" x14ac:dyDescent="0.6">
      <c r="F3" s="112"/>
      <c r="G3" s="311"/>
      <c r="H3" s="112"/>
      <c r="I3" s="311"/>
      <c r="J3" s="112"/>
      <c r="K3" s="311"/>
      <c r="L3" s="311"/>
      <c r="M3" s="311"/>
      <c r="N3" s="117" t="s">
        <v>284</v>
      </c>
    </row>
    <row r="4" spans="6:14" s="5" customFormat="1" hidden="1" x14ac:dyDescent="0.6">
      <c r="F4" s="112"/>
      <c r="G4" s="311"/>
      <c r="H4" s="112"/>
      <c r="I4" s="311"/>
      <c r="J4" s="112"/>
      <c r="K4" s="311"/>
      <c r="L4" s="311"/>
      <c r="M4" s="311"/>
      <c r="N4" s="117" t="str">
        <f>[1]Introduction!G4</f>
        <v>YYYY-MM-DD</v>
      </c>
    </row>
    <row r="5" spans="6:14" s="5" customFormat="1" hidden="1" x14ac:dyDescent="0.6">
      <c r="F5" s="311"/>
      <c r="G5" s="311"/>
      <c r="H5" s="311"/>
      <c r="I5" s="311"/>
      <c r="J5" s="311"/>
      <c r="K5" s="311"/>
      <c r="L5" s="311"/>
      <c r="M5" s="311"/>
      <c r="N5" s="311"/>
    </row>
    <row r="6" spans="6:14" s="5" customFormat="1" hidden="1" x14ac:dyDescent="0.6">
      <c r="F6" s="311"/>
      <c r="G6" s="311"/>
      <c r="H6" s="311"/>
      <c r="I6" s="311"/>
      <c r="J6" s="311"/>
      <c r="K6" s="311"/>
      <c r="L6" s="311"/>
      <c r="M6" s="311"/>
      <c r="N6" s="311"/>
    </row>
    <row r="7" spans="6:14" s="5" customFormat="1" x14ac:dyDescent="0.6">
      <c r="F7" s="311"/>
      <c r="G7" s="311"/>
      <c r="H7" s="311"/>
      <c r="I7" s="311"/>
      <c r="J7" s="311"/>
      <c r="K7" s="311"/>
      <c r="L7" s="311"/>
      <c r="M7" s="311"/>
      <c r="N7" s="311"/>
    </row>
    <row r="8" spans="6:14" s="5" customFormat="1" x14ac:dyDescent="0.6">
      <c r="F8" s="426" t="s">
        <v>285</v>
      </c>
      <c r="G8" s="426"/>
      <c r="H8" s="426"/>
      <c r="I8" s="426"/>
      <c r="J8" s="426"/>
      <c r="K8" s="426"/>
      <c r="L8" s="426"/>
      <c r="M8" s="426"/>
      <c r="N8" s="426"/>
    </row>
    <row r="9" spans="6:14" s="5" customFormat="1" ht="23.7" x14ac:dyDescent="0.6">
      <c r="F9" s="443" t="s">
        <v>34</v>
      </c>
      <c r="G9" s="443"/>
      <c r="H9" s="443"/>
      <c r="I9" s="443"/>
      <c r="J9" s="443"/>
      <c r="K9" s="443"/>
      <c r="L9" s="443"/>
      <c r="M9" s="443"/>
      <c r="N9" s="443"/>
    </row>
    <row r="10" spans="6:14" s="5" customFormat="1" x14ac:dyDescent="0.6">
      <c r="F10" s="447" t="s">
        <v>286</v>
      </c>
      <c r="G10" s="447"/>
      <c r="H10" s="447"/>
      <c r="I10" s="447"/>
      <c r="J10" s="447"/>
      <c r="K10" s="447"/>
      <c r="L10" s="447"/>
      <c r="M10" s="447"/>
      <c r="N10" s="447"/>
    </row>
    <row r="11" spans="6:14" s="5" customFormat="1" x14ac:dyDescent="0.6">
      <c r="F11" s="448" t="s">
        <v>287</v>
      </c>
      <c r="G11" s="448"/>
      <c r="H11" s="448"/>
      <c r="I11" s="448"/>
      <c r="J11" s="448"/>
      <c r="K11" s="448"/>
      <c r="L11" s="448"/>
      <c r="M11" s="448"/>
      <c r="N11" s="448"/>
    </row>
    <row r="12" spans="6:14" s="5" customFormat="1" x14ac:dyDescent="0.6">
      <c r="F12" s="448" t="s">
        <v>288</v>
      </c>
      <c r="G12" s="448"/>
      <c r="H12" s="448"/>
      <c r="I12" s="448"/>
      <c r="J12" s="448"/>
      <c r="K12" s="448"/>
      <c r="L12" s="448"/>
      <c r="M12" s="448"/>
      <c r="N12" s="448"/>
    </row>
    <row r="13" spans="6:14" s="5" customFormat="1" x14ac:dyDescent="0.6">
      <c r="F13" s="446" t="s">
        <v>289</v>
      </c>
      <c r="G13" s="446"/>
      <c r="H13" s="446"/>
      <c r="I13" s="446"/>
      <c r="J13" s="446"/>
      <c r="K13" s="446"/>
      <c r="L13" s="446"/>
      <c r="M13" s="446"/>
      <c r="N13" s="446"/>
    </row>
    <row r="14" spans="6:14" s="5" customFormat="1" x14ac:dyDescent="0.6">
      <c r="F14" s="435" t="s">
        <v>290</v>
      </c>
      <c r="G14" s="435"/>
      <c r="H14" s="435"/>
      <c r="I14" s="435"/>
      <c r="J14" s="435"/>
      <c r="K14" s="435"/>
      <c r="L14" s="435"/>
      <c r="M14" s="435"/>
      <c r="N14" s="435"/>
    </row>
    <row r="15" spans="6:14" s="5" customFormat="1" x14ac:dyDescent="0.6">
      <c r="F15" s="436" t="s">
        <v>291</v>
      </c>
      <c r="G15" s="436"/>
      <c r="H15" s="436"/>
      <c r="I15" s="436"/>
      <c r="J15" s="436"/>
      <c r="K15" s="436"/>
      <c r="L15" s="436"/>
      <c r="M15" s="436"/>
      <c r="N15" s="436"/>
    </row>
    <row r="16" spans="6:14" s="5" customFormat="1" x14ac:dyDescent="0.45">
      <c r="F16" s="437" t="s">
        <v>38</v>
      </c>
      <c r="G16" s="438"/>
      <c r="H16" s="438"/>
      <c r="I16" s="438"/>
      <c r="J16" s="438"/>
      <c r="K16" s="438"/>
      <c r="L16" s="438"/>
      <c r="M16" s="438"/>
      <c r="N16" s="438"/>
    </row>
    <row r="17" spans="2:21" s="5" customFormat="1" x14ac:dyDescent="0.6">
      <c r="B17" s="311"/>
      <c r="C17" s="311"/>
      <c r="D17" s="311"/>
      <c r="E17" s="311"/>
      <c r="F17" s="311"/>
      <c r="G17" s="311"/>
      <c r="H17" s="311"/>
      <c r="I17" s="311"/>
      <c r="J17" s="311"/>
      <c r="K17" s="311"/>
      <c r="L17" s="311"/>
      <c r="M17" s="311"/>
      <c r="N17" s="311"/>
      <c r="O17" s="311"/>
      <c r="P17" s="311"/>
      <c r="Q17" s="311"/>
      <c r="R17" s="311"/>
      <c r="S17" s="311"/>
      <c r="T17" s="311"/>
      <c r="U17" s="311"/>
    </row>
    <row r="18" spans="2:21" s="5" customFormat="1" ht="23.7" x14ac:dyDescent="0.6">
      <c r="B18" s="311"/>
      <c r="C18" s="311"/>
      <c r="D18" s="311"/>
      <c r="E18" s="311"/>
      <c r="F18" s="428" t="s">
        <v>292</v>
      </c>
      <c r="G18" s="428"/>
      <c r="H18" s="428"/>
      <c r="I18" s="428"/>
      <c r="J18" s="428"/>
      <c r="K18" s="428"/>
      <c r="L18" s="311"/>
      <c r="M18" s="439" t="s">
        <v>293</v>
      </c>
      <c r="N18" s="439"/>
      <c r="O18" s="311"/>
      <c r="P18" s="311"/>
      <c r="Q18" s="311"/>
      <c r="R18" s="311"/>
      <c r="S18" s="311"/>
      <c r="T18" s="311"/>
      <c r="U18" s="311"/>
    </row>
    <row r="19" spans="2:21" s="5" customFormat="1" ht="15.75" customHeight="1" x14ac:dyDescent="0.6">
      <c r="B19" s="311"/>
      <c r="C19" s="311"/>
      <c r="D19" s="311"/>
      <c r="E19" s="311"/>
      <c r="F19" s="311"/>
      <c r="G19" s="311"/>
      <c r="H19" s="311"/>
      <c r="I19" s="311"/>
      <c r="J19" s="311"/>
      <c r="K19" s="311"/>
      <c r="L19" s="311"/>
      <c r="M19" s="440" t="s">
        <v>294</v>
      </c>
      <c r="N19" s="440"/>
      <c r="O19" s="311"/>
      <c r="P19" s="311"/>
      <c r="Q19" s="311"/>
      <c r="R19" s="311"/>
      <c r="S19" s="311"/>
      <c r="T19" s="311"/>
      <c r="U19" s="311"/>
    </row>
    <row r="20" spans="2:21" x14ac:dyDescent="0.45">
      <c r="F20" s="441" t="s">
        <v>295</v>
      </c>
      <c r="G20" s="441"/>
      <c r="H20" s="441"/>
      <c r="I20" s="441"/>
      <c r="J20" s="441"/>
      <c r="K20" s="442"/>
      <c r="M20" s="311"/>
      <c r="N20" s="311"/>
    </row>
    <row r="21" spans="2:21" ht="23.7" x14ac:dyDescent="0.45">
      <c r="B21" s="118" t="s">
        <v>296</v>
      </c>
      <c r="C21" s="118" t="s">
        <v>297</v>
      </c>
      <c r="D21" s="118" t="s">
        <v>298</v>
      </c>
      <c r="E21" s="118" t="s">
        <v>299</v>
      </c>
      <c r="F21" s="111" t="s">
        <v>300</v>
      </c>
      <c r="G21" s="111" t="s">
        <v>265</v>
      </c>
      <c r="H21" s="111" t="s">
        <v>301</v>
      </c>
      <c r="I21" s="111" t="s">
        <v>302</v>
      </c>
      <c r="J21" s="111" t="s">
        <v>303</v>
      </c>
      <c r="K21" s="311" t="s">
        <v>281</v>
      </c>
      <c r="M21" s="443" t="s">
        <v>304</v>
      </c>
      <c r="N21" s="443"/>
    </row>
    <row r="22" spans="2:21" ht="15.75" customHeight="1" x14ac:dyDescent="0.45">
      <c r="B22" s="118" t="str">
        <f>IFERROR(VLOOKUP(Government_revenues_table[[#This Row],[GFS Classification]],[1]!Table6_GFS_codes_classification[#Data],COLUMNS($F:F)+3,FALSE),"Do not enter data")</f>
        <v>Do not enter data</v>
      </c>
      <c r="C22" s="118" t="str">
        <f>IFERROR(VLOOKUP(Government_revenues_table[[#This Row],[GFS Classification]],[1]!Table6_GFS_codes_classification[#Data],COLUMNS($F:G)+3,FALSE),"Do not enter data")</f>
        <v>Do not enter data</v>
      </c>
      <c r="D22" s="118" t="str">
        <f>IFERROR(VLOOKUP(Government_revenues_table[[#This Row],[GFS Classification]],[1]!Table6_GFS_codes_classification[#Data],COLUMNS($F:H)+3,FALSE),"Do not enter data")</f>
        <v>Do not enter data</v>
      </c>
      <c r="E22" s="118" t="str">
        <f>IFERROR(VLOOKUP(Government_revenues_table[[#This Row],[GFS Classification]],[1]!Table6_GFS_codes_classification[#Data],COLUMNS($F:I)+3,FALSE),"Do not enter data")</f>
        <v>Do not enter data</v>
      </c>
      <c r="F22" s="111" t="s">
        <v>580</v>
      </c>
      <c r="G22" s="311" t="s">
        <v>271</v>
      </c>
      <c r="H22" s="111" t="s">
        <v>581</v>
      </c>
      <c r="I22" s="111" t="s">
        <v>576</v>
      </c>
      <c r="J22" s="119">
        <v>48016765.289999999</v>
      </c>
      <c r="K22" s="111" t="s">
        <v>529</v>
      </c>
      <c r="M22" s="444" t="s">
        <v>306</v>
      </c>
      <c r="N22" s="444"/>
    </row>
    <row r="23" spans="2:21" ht="15.75" customHeight="1" x14ac:dyDescent="0.45">
      <c r="B23" s="118" t="str">
        <f>IFERROR(VLOOKUP(Government_revenues_table[[#This Row],[GFS Classification]],[1]!Table6_GFS_codes_classification[#Data],COLUMNS($F:F)+3,FALSE),"Do not enter data")</f>
        <v>Do not enter data</v>
      </c>
      <c r="C23" s="118" t="str">
        <f>IFERROR(VLOOKUP(Government_revenues_table[[#This Row],[GFS Classification]],[1]!Table6_GFS_codes_classification[#Data],COLUMNS($F:G)+3,FALSE),"Do not enter data")</f>
        <v>Do not enter data</v>
      </c>
      <c r="D23" s="118" t="str">
        <f>IFERROR(VLOOKUP(Government_revenues_table[[#This Row],[GFS Classification]],[1]!Table6_GFS_codes_classification[#Data],COLUMNS($F:H)+3,FALSE),"Do not enter data")</f>
        <v>Do not enter data</v>
      </c>
      <c r="E23" s="118" t="str">
        <f>IFERROR(VLOOKUP(Government_revenues_table[[#This Row],[GFS Classification]],[1]!Table6_GFS_codes_classification[#Data],COLUMNS($F:I)+3,FALSE),"Do not enter data")</f>
        <v>Do not enter data</v>
      </c>
      <c r="F23" s="111" t="s">
        <v>580</v>
      </c>
      <c r="G23" s="311" t="s">
        <v>270</v>
      </c>
      <c r="H23" s="111" t="s">
        <v>582</v>
      </c>
      <c r="I23" s="111" t="s">
        <v>576</v>
      </c>
      <c r="J23" s="119">
        <v>1658374684.7591901</v>
      </c>
      <c r="K23" s="111" t="s">
        <v>529</v>
      </c>
      <c r="M23" s="444"/>
      <c r="N23" s="444"/>
    </row>
    <row r="24" spans="2:21" ht="15.75" customHeight="1" x14ac:dyDescent="0.45">
      <c r="B24" s="118" t="str">
        <f>IFERROR(VLOOKUP(Government_revenues_table[[#This Row],[GFS Classification]],[1]!Table6_GFS_codes_classification[#Data],COLUMNS($F:F)+3,FALSE),"Do not enter data")</f>
        <v>Do not enter data</v>
      </c>
      <c r="C24" s="118" t="str">
        <f>IFERROR(VLOOKUP(Government_revenues_table[[#This Row],[GFS Classification]],[1]!Table6_GFS_codes_classification[#Data],COLUMNS($F:G)+3,FALSE),"Do not enter data")</f>
        <v>Do not enter data</v>
      </c>
      <c r="D24" s="118" t="str">
        <f>IFERROR(VLOOKUP(Government_revenues_table[[#This Row],[GFS Classification]],[1]!Table6_GFS_codes_classification[#Data],COLUMNS($F:H)+3,FALSE),"Do not enter data")</f>
        <v>Do not enter data</v>
      </c>
      <c r="E24" s="118" t="str">
        <f>IFERROR(VLOOKUP(Government_revenues_table[[#This Row],[GFS Classification]],[1]!Table6_GFS_codes_classification[#Data],COLUMNS($F:I)+3,FALSE),"Do not enter data")</f>
        <v>Do not enter data</v>
      </c>
      <c r="F24" s="111" t="s">
        <v>305</v>
      </c>
      <c r="G24" s="311" t="s">
        <v>270</v>
      </c>
      <c r="H24" s="111" t="s">
        <v>583</v>
      </c>
      <c r="I24" s="111" t="s">
        <v>576</v>
      </c>
      <c r="J24" s="119">
        <v>-310096175</v>
      </c>
      <c r="K24" s="111" t="s">
        <v>529</v>
      </c>
      <c r="M24" s="444"/>
      <c r="N24" s="444"/>
    </row>
    <row r="25" spans="2:21" ht="15.75" customHeight="1" x14ac:dyDescent="0.45">
      <c r="B25" s="118" t="str">
        <f>IFERROR(VLOOKUP(Government_revenues_table[[#This Row],[GFS Classification]],[1]!Table6_GFS_codes_classification[#Data],COLUMNS($F:F)+3,FALSE),"Do not enter data")</f>
        <v>Do not enter data</v>
      </c>
      <c r="C25" s="118" t="str">
        <f>IFERROR(VLOOKUP(Government_revenues_table[[#This Row],[GFS Classification]],[1]!Table6_GFS_codes_classification[#Data],COLUMNS($F:G)+3,FALSE),"Do not enter data")</f>
        <v>Do not enter data</v>
      </c>
      <c r="D25" s="118" t="str">
        <f>IFERROR(VLOOKUP(Government_revenues_table[[#This Row],[GFS Classification]],[1]!Table6_GFS_codes_classification[#Data],COLUMNS($F:H)+3,FALSE),"Do not enter data")</f>
        <v>Do not enter data</v>
      </c>
      <c r="E25" s="118" t="str">
        <f>IFERROR(VLOOKUP(Government_revenues_table[[#This Row],[GFS Classification]],[1]!Table6_GFS_codes_classification[#Data],COLUMNS($F:I)+3,FALSE),"Do not enter data")</f>
        <v>Do not enter data</v>
      </c>
      <c r="F25" s="111" t="s">
        <v>307</v>
      </c>
      <c r="G25" s="311" t="s">
        <v>270</v>
      </c>
      <c r="H25" s="111" t="s">
        <v>584</v>
      </c>
      <c r="I25" s="111" t="s">
        <v>577</v>
      </c>
      <c r="J25" s="119">
        <v>65717829.740000002</v>
      </c>
      <c r="K25" s="111" t="s">
        <v>529</v>
      </c>
      <c r="M25" s="444"/>
      <c r="N25" s="444"/>
    </row>
    <row r="26" spans="2:21" ht="15.75" customHeight="1" x14ac:dyDescent="0.45">
      <c r="B26" s="118" t="str">
        <f>IFERROR(VLOOKUP(Government_revenues_table[[#This Row],[GFS Classification]],[1]!Table6_GFS_codes_classification[#Data],COLUMNS($F:F)+3,FALSE),"Do not enter data")</f>
        <v>Do not enter data</v>
      </c>
      <c r="C26" s="118" t="str">
        <f>IFERROR(VLOOKUP(Government_revenues_table[[#This Row],[GFS Classification]],[1]!Table6_GFS_codes_classification[#Data],COLUMNS($F:G)+3,FALSE),"Do not enter data")</f>
        <v>Do not enter data</v>
      </c>
      <c r="D26" s="118" t="str">
        <f>IFERROR(VLOOKUP(Government_revenues_table[[#This Row],[GFS Classification]],[1]!Table6_GFS_codes_classification[#Data],COLUMNS($F:H)+3,FALSE),"Do not enter data")</f>
        <v>Do not enter data</v>
      </c>
      <c r="E26" s="118" t="str">
        <f>IFERROR(VLOOKUP(Government_revenues_table[[#This Row],[GFS Classification]],[1]!Table6_GFS_codes_classification[#Data],COLUMNS($F:I)+3,FALSE),"Do not enter data")</f>
        <v>Do not enter data</v>
      </c>
      <c r="F26" s="111" t="s">
        <v>310</v>
      </c>
      <c r="G26" s="311" t="s">
        <v>270</v>
      </c>
      <c r="H26" s="111" t="s">
        <v>585</v>
      </c>
      <c r="I26" s="111" t="s">
        <v>577</v>
      </c>
      <c r="J26" s="119">
        <v>25275012.2799998</v>
      </c>
      <c r="K26" s="111" t="s">
        <v>529</v>
      </c>
      <c r="M26" s="444"/>
      <c r="N26" s="444"/>
    </row>
    <row r="27" spans="2:21" x14ac:dyDescent="0.45">
      <c r="B27" s="118" t="str">
        <f>IFERROR(VLOOKUP(Government_revenues_table[[#This Row],[GFS Classification]],[1]!Table6_GFS_codes_classification[#Data],COLUMNS($F:F)+3,FALSE),"Do not enter data")</f>
        <v>Do not enter data</v>
      </c>
      <c r="C27" s="118" t="str">
        <f>IFERROR(VLOOKUP(Government_revenues_table[[#This Row],[GFS Classification]],[1]!Table6_GFS_codes_classification[#Data],COLUMNS($F:G)+3,FALSE),"Do not enter data")</f>
        <v>Do not enter data</v>
      </c>
      <c r="D27" s="118" t="str">
        <f>IFERROR(VLOOKUP(Government_revenues_table[[#This Row],[GFS Classification]],[1]!Table6_GFS_codes_classification[#Data],COLUMNS($F:H)+3,FALSE),"Do not enter data")</f>
        <v>Do not enter data</v>
      </c>
      <c r="E27" s="118" t="str">
        <f>IFERROR(VLOOKUP(Government_revenues_table[[#This Row],[GFS Classification]],[1]!Table6_GFS_codes_classification[#Data],COLUMNS($F:I)+3,FALSE),"Do not enter data")</f>
        <v>Do not enter data</v>
      </c>
      <c r="F27" s="111" t="s">
        <v>307</v>
      </c>
      <c r="G27" s="311" t="s">
        <v>271</v>
      </c>
      <c r="H27" s="111" t="s">
        <v>586</v>
      </c>
      <c r="I27" s="111" t="s">
        <v>578</v>
      </c>
      <c r="J27" s="119">
        <v>22042899.600000001</v>
      </c>
      <c r="K27" s="111" t="s">
        <v>529</v>
      </c>
      <c r="M27" s="445" t="s">
        <v>308</v>
      </c>
      <c r="N27" s="445"/>
    </row>
    <row r="28" spans="2:21" x14ac:dyDescent="0.45">
      <c r="B28" s="118" t="str">
        <f>IFERROR(VLOOKUP(Government_revenues_table[[#This Row],[GFS Classification]],[1]!Table6_GFS_codes_classification[#Data],COLUMNS($F:F)+3,FALSE),"Do not enter data")</f>
        <v>Do not enter data</v>
      </c>
      <c r="C28" s="118" t="str">
        <f>IFERROR(VLOOKUP(Government_revenues_table[[#This Row],[GFS Classification]],[1]!Table6_GFS_codes_classification[#Data],COLUMNS($F:G)+3,FALSE),"Do not enter data")</f>
        <v>Do not enter data</v>
      </c>
      <c r="D28" s="118" t="str">
        <f>IFERROR(VLOOKUP(Government_revenues_table[[#This Row],[GFS Classification]],[1]!Table6_GFS_codes_classification[#Data],COLUMNS($F:H)+3,FALSE),"Do not enter data")</f>
        <v>Do not enter data</v>
      </c>
      <c r="E28" s="118" t="str">
        <f>IFERROR(VLOOKUP(Government_revenues_table[[#This Row],[GFS Classification]],[1]!Table6_GFS_codes_classification[#Data],COLUMNS($F:I)+3,FALSE),"Do not enter data")</f>
        <v>Do not enter data</v>
      </c>
      <c r="F28" s="111" t="s">
        <v>307</v>
      </c>
      <c r="G28" s="311" t="s">
        <v>270</v>
      </c>
      <c r="H28" s="111" t="s">
        <v>587</v>
      </c>
      <c r="I28" s="111" t="s">
        <v>578</v>
      </c>
      <c r="J28" s="119">
        <v>2533471.9900000002</v>
      </c>
      <c r="K28" s="111" t="s">
        <v>529</v>
      </c>
      <c r="M28" s="445" t="s">
        <v>309</v>
      </c>
      <c r="N28" s="445"/>
    </row>
    <row r="29" spans="2:21" ht="14.1" thickBot="1" x14ac:dyDescent="0.5">
      <c r="B29" s="118" t="str">
        <f>IFERROR(VLOOKUP(Government_revenues_table[[#This Row],[GFS Classification]],[1]!Table6_GFS_codes_classification[#Data],COLUMNS($F:F)+3,FALSE),"Do not enter data")</f>
        <v>Do not enter data</v>
      </c>
      <c r="C29" s="118" t="str">
        <f>IFERROR(VLOOKUP(Government_revenues_table[[#This Row],[GFS Classification]],[1]!Table6_GFS_codes_classification[#Data],COLUMNS($F:G)+3,FALSE),"Do not enter data")</f>
        <v>Do not enter data</v>
      </c>
      <c r="D29" s="118" t="str">
        <f>IFERROR(VLOOKUP(Government_revenues_table[[#This Row],[GFS Classification]],[1]!Table6_GFS_codes_classification[#Data],COLUMNS($F:H)+3,FALSE),"Do not enter data")</f>
        <v>Do not enter data</v>
      </c>
      <c r="E29" s="118" t="str">
        <f>IFERROR(VLOOKUP(Government_revenues_table[[#This Row],[GFS Classification]],[1]!Table6_GFS_codes_classification[#Data],COLUMNS($F:I)+3,FALSE),"Do not enter data")</f>
        <v>Do not enter data</v>
      </c>
      <c r="F29" s="111" t="s">
        <v>307</v>
      </c>
      <c r="G29" s="311" t="s">
        <v>271</v>
      </c>
      <c r="H29" s="111" t="s">
        <v>588</v>
      </c>
      <c r="I29" s="111" t="s">
        <v>579</v>
      </c>
      <c r="J29" s="119">
        <v>190694</v>
      </c>
      <c r="K29" s="111" t="s">
        <v>529</v>
      </c>
      <c r="M29" s="120"/>
      <c r="N29" s="120"/>
    </row>
    <row r="30" spans="2:21" x14ac:dyDescent="0.45">
      <c r="B30" s="118" t="str">
        <f>IFERROR(VLOOKUP(Government_revenues_table[[#This Row],[GFS Classification]],[1]!Table6_GFS_codes_classification[#Data],COLUMNS($F:F)+3,FALSE),"Do not enter data")</f>
        <v>Do not enter data</v>
      </c>
      <c r="C30" s="118" t="str">
        <f>IFERROR(VLOOKUP(Government_revenues_table[[#This Row],[GFS Classification]],[1]!Table6_GFS_codes_classification[#Data],COLUMNS($F:G)+3,FALSE),"Do not enter data")</f>
        <v>Do not enter data</v>
      </c>
      <c r="D30" s="118" t="str">
        <f>IFERROR(VLOOKUP(Government_revenues_table[[#This Row],[GFS Classification]],[1]!Table6_GFS_codes_classification[#Data],COLUMNS($F:H)+3,FALSE),"Do not enter data")</f>
        <v>Do not enter data</v>
      </c>
      <c r="E30" s="118" t="str">
        <f>IFERROR(VLOOKUP(Government_revenues_table[[#This Row],[GFS Classification]],[1]!Table6_GFS_codes_classification[#Data],COLUMNS($F:I)+3,FALSE),"Do not enter data")</f>
        <v>Do not enter data</v>
      </c>
      <c r="F30" s="111" t="s">
        <v>307</v>
      </c>
      <c r="G30" s="311" t="s">
        <v>270</v>
      </c>
      <c r="H30" s="111" t="s">
        <v>589</v>
      </c>
      <c r="I30" s="111" t="s">
        <v>579</v>
      </c>
      <c r="J30" s="119">
        <v>1637972</v>
      </c>
      <c r="K30" s="111" t="s">
        <v>529</v>
      </c>
      <c r="P30" s="121"/>
      <c r="Q30" s="112"/>
      <c r="R30" s="122"/>
      <c r="S30" s="112"/>
      <c r="T30" s="122"/>
      <c r="U30" s="112"/>
    </row>
    <row r="31" spans="2:21" x14ac:dyDescent="0.45">
      <c r="B31" s="118" t="str">
        <f>IFERROR(VLOOKUP(Government_revenues_table[[#This Row],[GFS Classification]],[1]!Table6_GFS_codes_classification[#Data],COLUMNS($F:F)+3,FALSE),"Do not enter data")</f>
        <v>Do not enter data</v>
      </c>
      <c r="C31" s="118" t="str">
        <f>IFERROR(VLOOKUP(Government_revenues_table[[#This Row],[GFS Classification]],[1]!Table6_GFS_codes_classification[#Data],COLUMNS($F:G)+3,FALSE),"Do not enter data")</f>
        <v>Do not enter data</v>
      </c>
      <c r="D31" s="118" t="str">
        <f>IFERROR(VLOOKUP(Government_revenues_table[[#This Row],[GFS Classification]],[1]!Table6_GFS_codes_classification[#Data],COLUMNS($F:H)+3,FALSE),"Do not enter data")</f>
        <v>Do not enter data</v>
      </c>
      <c r="E31" s="118" t="str">
        <f>IFERROR(VLOOKUP(Government_revenues_table[[#This Row],[GFS Classification]],[1]!Table6_GFS_codes_classification[#Data],COLUMNS($F:I)+3,FALSE),"Do not enter data")</f>
        <v>Do not enter data</v>
      </c>
      <c r="J31" s="123"/>
      <c r="P31" s="434"/>
      <c r="Q31" s="434"/>
      <c r="R31" s="434"/>
      <c r="S31" s="434"/>
      <c r="T31" s="434"/>
      <c r="U31" s="434"/>
    </row>
    <row r="32" spans="2:21" x14ac:dyDescent="0.45">
      <c r="B32" s="118" t="str">
        <f>IFERROR(VLOOKUP(Government_revenues_table[[#This Row],[GFS Classification]],[1]!Table6_GFS_codes_classification[#Data],COLUMNS($F:F)+3,FALSE),"Do not enter data")</f>
        <v>Do not enter data</v>
      </c>
      <c r="C32" s="118" t="str">
        <f>IFERROR(VLOOKUP(Government_revenues_table[[#This Row],[GFS Classification]],[1]!Table6_GFS_codes_classification[#Data],COLUMNS($F:G)+3,FALSE),"Do not enter data")</f>
        <v>Do not enter data</v>
      </c>
      <c r="D32" s="118" t="str">
        <f>IFERROR(VLOOKUP(Government_revenues_table[[#This Row],[GFS Classification]],[1]!Table6_GFS_codes_classification[#Data],COLUMNS($F:H)+3,FALSE),"Do not enter data")</f>
        <v>Do not enter data</v>
      </c>
      <c r="E32" s="118" t="str">
        <f>IFERROR(VLOOKUP(Government_revenues_table[[#This Row],[GFS Classification]],[1]!Table6_GFS_codes_classification[#Data],COLUMNS($F:I)+3,FALSE),"Do not enter data")</f>
        <v>Do not enter data</v>
      </c>
      <c r="J32" s="123"/>
    </row>
    <row r="33" spans="2:20" x14ac:dyDescent="0.45">
      <c r="B33" s="118" t="str">
        <f>IFERROR(VLOOKUP(Government_revenues_table[[#This Row],[GFS Classification]],[1]!Table6_GFS_codes_classification[#Data],COLUMNS($F:F)+3,FALSE),"Do not enter data")</f>
        <v>Do not enter data</v>
      </c>
      <c r="C33" s="118" t="str">
        <f>IFERROR(VLOOKUP(Government_revenues_table[[#This Row],[GFS Classification]],[1]!Table6_GFS_codes_classification[#Data],COLUMNS($F:G)+3,FALSE),"Do not enter data")</f>
        <v>Do not enter data</v>
      </c>
      <c r="D33" s="118" t="str">
        <f>IFERROR(VLOOKUP(Government_revenues_table[[#This Row],[GFS Classification]],[1]!Table6_GFS_codes_classification[#Data],COLUMNS($F:H)+3,FALSE),"Do not enter data")</f>
        <v>Do not enter data</v>
      </c>
      <c r="E33" s="118" t="str">
        <f>IFERROR(VLOOKUP(Government_revenues_table[[#This Row],[GFS Classification]],[1]!Table6_GFS_codes_classification[#Data],COLUMNS($F:I)+3,FALSE),"Do not enter data")</f>
        <v>Do not enter data</v>
      </c>
      <c r="J33" s="123"/>
    </row>
    <row r="34" spans="2:20" x14ac:dyDescent="0.45">
      <c r="B34" s="118" t="str">
        <f>IFERROR(VLOOKUP(Government_revenues_table[[#This Row],[GFS Classification]],[1]!Table6_GFS_codes_classification[#Data],COLUMNS($F:F)+3,FALSE),"Do not enter data")</f>
        <v>Do not enter data</v>
      </c>
      <c r="C34" s="118" t="str">
        <f>IFERROR(VLOOKUP(Government_revenues_table[[#This Row],[GFS Classification]],[1]!Table6_GFS_codes_classification[#Data],COLUMNS($F:G)+3,FALSE),"Do not enter data")</f>
        <v>Do not enter data</v>
      </c>
      <c r="D34" s="118" t="str">
        <f>IFERROR(VLOOKUP(Government_revenues_table[[#This Row],[GFS Classification]],[1]!Table6_GFS_codes_classification[#Data],COLUMNS($F:H)+3,FALSE),"Do not enter data")</f>
        <v>Do not enter data</v>
      </c>
      <c r="E34" s="118" t="str">
        <f>IFERROR(VLOOKUP(Government_revenues_table[[#This Row],[GFS Classification]],[1]!Table6_GFS_codes_classification[#Data],COLUMNS($F:I)+3,FALSE),"Do not enter data")</f>
        <v>Do not enter data</v>
      </c>
      <c r="J34" s="123"/>
      <c r="R34" s="124"/>
    </row>
    <row r="35" spans="2:20" x14ac:dyDescent="0.45">
      <c r="B35" s="125" t="str">
        <f>IFERROR(VLOOKUP(Government_revenues_table[[#This Row],[GFS Classification]],[1]!Table6_GFS_codes_classification[#Data],COLUMNS($F:F)+3,FALSE),"Do not enter data")</f>
        <v>Do not enter data</v>
      </c>
      <c r="C35" s="125" t="str">
        <f>IFERROR(VLOOKUP(Government_revenues_table[[#This Row],[GFS Classification]],[1]!Table6_GFS_codes_classification[#Data],COLUMNS($F:G)+3,FALSE),"Do not enter data")</f>
        <v>Do not enter data</v>
      </c>
      <c r="D35" s="125" t="str">
        <f>IFERROR(VLOOKUP(Government_revenues_table[[#This Row],[GFS Classification]],[1]!Table6_GFS_codes_classification[#Data],COLUMNS($F:H)+3,FALSE),"Do not enter data")</f>
        <v>Do not enter data</v>
      </c>
      <c r="E35" s="125" t="str">
        <f>IFERROR(VLOOKUP(Government_revenues_table[[#This Row],[GFS Classification]],[1]!Table6_GFS_codes_classification[#Data],COLUMNS($F:I)+3,FALSE),"Do not enter data")</f>
        <v>Do not enter data</v>
      </c>
      <c r="J35" s="123"/>
      <c r="R35" s="126"/>
    </row>
    <row r="36" spans="2:20" x14ac:dyDescent="0.45">
      <c r="B36" s="118" t="str">
        <f>IFERROR(VLOOKUP(Government_revenues_table[[#This Row],[GFS Classification]],[1]!Table6_GFS_codes_classification[#Data],COLUMNS($F:F)+3,FALSE),"Do not enter data")</f>
        <v>Do not enter data</v>
      </c>
      <c r="C36" s="118" t="str">
        <f>IFERROR(VLOOKUP(Government_revenues_table[[#This Row],[GFS Classification]],[1]!Table6_GFS_codes_classification[#Data],COLUMNS($F:G)+3,FALSE),"Do not enter data")</f>
        <v>Do not enter data</v>
      </c>
      <c r="D36" s="118" t="str">
        <f>IFERROR(VLOOKUP(Government_revenues_table[[#This Row],[GFS Classification]],[1]!Table6_GFS_codes_classification[#Data],COLUMNS($F:H)+3,FALSE),"Do not enter data")</f>
        <v>Do not enter data</v>
      </c>
      <c r="E36" s="118" t="str">
        <f>IFERROR(VLOOKUP(Government_revenues_table[[#This Row],[GFS Classification]],[1]!Table6_GFS_codes_classification[#Data],COLUMNS($F:I)+3,FALSE),"Do not enter data")</f>
        <v>Do not enter data</v>
      </c>
      <c r="J36" s="123"/>
    </row>
    <row r="37" spans="2:20" x14ac:dyDescent="0.45">
      <c r="B37" s="118" t="str">
        <f>IFERROR(VLOOKUP(Government_revenues_table[[#This Row],[GFS Classification]],[1]!Table6_GFS_codes_classification[#Data],COLUMNS($F:F)+3,FALSE),"Do not enter data")</f>
        <v>Do not enter data</v>
      </c>
      <c r="C37" s="118" t="str">
        <f>IFERROR(VLOOKUP(Government_revenues_table[[#This Row],[GFS Classification]],[1]!Table6_GFS_codes_classification[#Data],COLUMNS($F:G)+3,FALSE),"Do not enter data")</f>
        <v>Do not enter data</v>
      </c>
      <c r="D37" s="118" t="str">
        <f>IFERROR(VLOOKUP(Government_revenues_table[[#This Row],[GFS Classification]],[1]!Table6_GFS_codes_classification[#Data],COLUMNS($F:H)+3,FALSE),"Do not enter data")</f>
        <v>Do not enter data</v>
      </c>
      <c r="E37" s="118" t="str">
        <f>IFERROR(VLOOKUP(Government_revenues_table[[#This Row],[GFS Classification]],[1]!Table6_GFS_codes_classification[#Data],COLUMNS($F:I)+3,FALSE),"Do not enter data")</f>
        <v>Do not enter data</v>
      </c>
      <c r="J37" s="123"/>
    </row>
    <row r="38" spans="2:20" x14ac:dyDescent="0.45">
      <c r="B38" s="118" t="str">
        <f>IFERROR(VLOOKUP(Government_revenues_table[[#This Row],[GFS Classification]],[1]!Table6_GFS_codes_classification[#Data],COLUMNS($F:F)+3,FALSE),"Do not enter data")</f>
        <v>Do not enter data</v>
      </c>
      <c r="C38" s="118" t="str">
        <f>IFERROR(VLOOKUP(Government_revenues_table[[#This Row],[GFS Classification]],[1]!Table6_GFS_codes_classification[#Data],COLUMNS($F:G)+3,FALSE),"Do not enter data")</f>
        <v>Do not enter data</v>
      </c>
      <c r="D38" s="118" t="str">
        <f>IFERROR(VLOOKUP(Government_revenues_table[[#This Row],[GFS Classification]],[1]!Table6_GFS_codes_classification[#Data],COLUMNS($F:H)+3,FALSE),"Do not enter data")</f>
        <v>Do not enter data</v>
      </c>
      <c r="E38" s="118" t="str">
        <f>IFERROR(VLOOKUP(Government_revenues_table[[#This Row],[GFS Classification]],[1]!Table6_GFS_codes_classification[#Data],COLUMNS($F:I)+3,FALSE),"Do not enter data")</f>
        <v>Do not enter data</v>
      </c>
      <c r="J38" s="123"/>
      <c r="T38" s="124"/>
    </row>
    <row r="39" spans="2:20" x14ac:dyDescent="0.45">
      <c r="B39" s="118" t="str">
        <f>IFERROR(VLOOKUP(Government_revenues_table[[#This Row],[GFS Classification]],[1]!Table6_GFS_codes_classification[#Data],COLUMNS($F:F)+3,FALSE),"Do not enter data")</f>
        <v>Do not enter data</v>
      </c>
      <c r="C39" s="118" t="str">
        <f>IFERROR(VLOOKUP(Government_revenues_table[[#This Row],[GFS Classification]],[1]!Table6_GFS_codes_classification[#Data],COLUMNS($F:G)+3,FALSE),"Do not enter data")</f>
        <v>Do not enter data</v>
      </c>
      <c r="D39" s="118" t="str">
        <f>IFERROR(VLOOKUP(Government_revenues_table[[#This Row],[GFS Classification]],[1]!Table6_GFS_codes_classification[#Data],COLUMNS($F:H)+3,FALSE),"Do not enter data")</f>
        <v>Do not enter data</v>
      </c>
      <c r="E39" s="118" t="str">
        <f>IFERROR(VLOOKUP(Government_revenues_table[[#This Row],[GFS Classification]],[1]!Table6_GFS_codes_classification[#Data],COLUMNS($F:I)+3,FALSE),"Do not enter data")</f>
        <v>Do not enter data</v>
      </c>
      <c r="J39" s="123"/>
      <c r="T39" s="126"/>
    </row>
    <row r="40" spans="2:20" x14ac:dyDescent="0.45">
      <c r="B40" s="118" t="str">
        <f>IFERROR(VLOOKUP(Government_revenues_table[[#This Row],[GFS Classification]],[1]!Table6_GFS_codes_classification[#Data],COLUMNS($F:F)+3,FALSE),"Do not enter data")</f>
        <v>Do not enter data</v>
      </c>
      <c r="C40" s="118" t="str">
        <f>IFERROR(VLOOKUP(Government_revenues_table[[#This Row],[GFS Classification]],[1]!Table6_GFS_codes_classification[#Data],COLUMNS($F:G)+3,FALSE),"Do not enter data")</f>
        <v>Do not enter data</v>
      </c>
      <c r="D40" s="118" t="str">
        <f>IFERROR(VLOOKUP(Government_revenues_table[[#This Row],[GFS Classification]],[1]!Table6_GFS_codes_classification[#Data],COLUMNS($F:H)+3,FALSE),"Do not enter data")</f>
        <v>Do not enter data</v>
      </c>
      <c r="E40" s="118" t="str">
        <f>IFERROR(VLOOKUP(Government_revenues_table[[#This Row],[GFS Classification]],[1]!Table6_GFS_codes_classification[#Data],COLUMNS($F:I)+3,FALSE),"Do not enter data")</f>
        <v>Do not enter data</v>
      </c>
      <c r="J40" s="123"/>
    </row>
    <row r="41" spans="2:20" x14ac:dyDescent="0.45">
      <c r="B41" s="118" t="str">
        <f>IFERROR(VLOOKUP(Government_revenues_table[[#This Row],[GFS Classification]],[1]!Table6_GFS_codes_classification[#Data],COLUMNS($F:F)+3,FALSE),"Do not enter data")</f>
        <v>Do not enter data</v>
      </c>
      <c r="C41" s="118" t="str">
        <f>IFERROR(VLOOKUP(Government_revenues_table[[#This Row],[GFS Classification]],[1]!Table6_GFS_codes_classification[#Data],COLUMNS($F:G)+3,FALSE),"Do not enter data")</f>
        <v>Do not enter data</v>
      </c>
      <c r="D41" s="118" t="str">
        <f>IFERROR(VLOOKUP(Government_revenues_table[[#This Row],[GFS Classification]],[1]!Table6_GFS_codes_classification[#Data],COLUMNS($F:H)+3,FALSE),"Do not enter data")</f>
        <v>Do not enter data</v>
      </c>
      <c r="E41" s="118" t="str">
        <f>IFERROR(VLOOKUP(Government_revenues_table[[#This Row],[GFS Classification]],[1]!Table6_GFS_codes_classification[#Data],COLUMNS($F:I)+3,FALSE),"Do not enter data")</f>
        <v>Do not enter data</v>
      </c>
      <c r="J41" s="123"/>
      <c r="R41" s="124"/>
    </row>
    <row r="42" spans="2:20" x14ac:dyDescent="0.45">
      <c r="B42" s="118" t="str">
        <f>IFERROR(VLOOKUP(Government_revenues_table[[#This Row],[GFS Classification]],[1]!Table6_GFS_codes_classification[#Data],COLUMNS($F:F)+3,FALSE),"Do not enter data")</f>
        <v>Do not enter data</v>
      </c>
      <c r="C42" s="118" t="str">
        <f>IFERROR(VLOOKUP(Government_revenues_table[[#This Row],[GFS Classification]],[1]!Table6_GFS_codes_classification[#Data],COLUMNS($F:G)+3,FALSE),"Do not enter data")</f>
        <v>Do not enter data</v>
      </c>
      <c r="D42" s="118" t="str">
        <f>IFERROR(VLOOKUP(Government_revenues_table[[#This Row],[GFS Classification]],[1]!Table6_GFS_codes_classification[#Data],COLUMNS($F:H)+3,FALSE),"Do not enter data")</f>
        <v>Do not enter data</v>
      </c>
      <c r="E42" s="118" t="str">
        <f>IFERROR(VLOOKUP(Government_revenues_table[[#This Row],[GFS Classification]],[1]!Table6_GFS_codes_classification[#Data],COLUMNS($F:I)+3,FALSE),"Do not enter data")</f>
        <v>Do not enter data</v>
      </c>
      <c r="J42" s="123"/>
      <c r="R42" s="126"/>
      <c r="T42" s="124"/>
    </row>
    <row r="43" spans="2:20" x14ac:dyDescent="0.45">
      <c r="B43" s="118" t="str">
        <f>IFERROR(VLOOKUP(Government_revenues_table[[#This Row],[GFS Classification]],[1]!Table6_GFS_codes_classification[#Data],COLUMNS($F:F)+3,FALSE),"Do not enter data")</f>
        <v>Do not enter data</v>
      </c>
      <c r="C43" s="118" t="str">
        <f>IFERROR(VLOOKUP(Government_revenues_table[[#This Row],[GFS Classification]],[1]!Table6_GFS_codes_classification[#Data],COLUMNS($F:G)+3,FALSE),"Do not enter data")</f>
        <v>Do not enter data</v>
      </c>
      <c r="D43" s="118" t="str">
        <f>IFERROR(VLOOKUP(Government_revenues_table[[#This Row],[GFS Classification]],[1]!Table6_GFS_codes_classification[#Data],COLUMNS($F:H)+3,FALSE),"Do not enter data")</f>
        <v>Do not enter data</v>
      </c>
      <c r="E43" s="118" t="str">
        <f>IFERROR(VLOOKUP(Government_revenues_table[[#This Row],[GFS Classification]],[1]!Table6_GFS_codes_classification[#Data],COLUMNS($F:I)+3,FALSE),"Do not enter data")</f>
        <v>Do not enter data</v>
      </c>
      <c r="J43" s="123"/>
      <c r="R43" s="126"/>
      <c r="T43" s="126"/>
    </row>
    <row r="44" spans="2:20" x14ac:dyDescent="0.45">
      <c r="B44" s="125" t="str">
        <f>IFERROR(VLOOKUP(Government_revenues_table[[#This Row],[GFS Classification]],[1]!Table6_GFS_codes_classification[#Data],COLUMNS($F:F)+3,FALSE),"Do not enter data")</f>
        <v>Do not enter data</v>
      </c>
      <c r="C44" s="125" t="str">
        <f>IFERROR(VLOOKUP(Government_revenues_table[[#This Row],[GFS Classification]],[1]!Table6_GFS_codes_classification[#Data],COLUMNS($F:G)+3,FALSE),"Do not enter data")</f>
        <v>Do not enter data</v>
      </c>
      <c r="D44" s="125" t="str">
        <f>IFERROR(VLOOKUP(Government_revenues_table[[#This Row],[GFS Classification]],[1]!Table6_GFS_codes_classification[#Data],COLUMNS($F:H)+3,FALSE),"Do not enter data")</f>
        <v>Do not enter data</v>
      </c>
      <c r="E44" s="125" t="str">
        <f>IFERROR(VLOOKUP(Government_revenues_table[[#This Row],[GFS Classification]],[1]!Table6_GFS_codes_classification[#Data],COLUMNS($F:I)+3,FALSE),"Do not enter data")</f>
        <v>Do not enter data</v>
      </c>
      <c r="J44" s="123"/>
      <c r="R44" s="126"/>
      <c r="T44" s="124"/>
    </row>
    <row r="45" spans="2:20" x14ac:dyDescent="0.45">
      <c r="B45" s="118" t="str">
        <f>IFERROR(VLOOKUP(Government_revenues_table[[#This Row],[GFS Classification]],[1]!Table6_GFS_codes_classification[#Data],COLUMNS($F:F)+3,FALSE),"Do not enter data")</f>
        <v>Do not enter data</v>
      </c>
      <c r="C45" s="118" t="str">
        <f>IFERROR(VLOOKUP(Government_revenues_table[[#This Row],[GFS Classification]],[1]!Table6_GFS_codes_classification[#Data],COLUMNS($F:G)+3,FALSE),"Do not enter data")</f>
        <v>Do not enter data</v>
      </c>
      <c r="D45" s="118" t="str">
        <f>IFERROR(VLOOKUP(Government_revenues_table[[#This Row],[GFS Classification]],[1]!Table6_GFS_codes_classification[#Data],COLUMNS($F:H)+3,FALSE),"Do not enter data")</f>
        <v>Do not enter data</v>
      </c>
      <c r="E45" s="118" t="str">
        <f>IFERROR(VLOOKUP(Government_revenues_table[[#This Row],[GFS Classification]],[1]!Table6_GFS_codes_classification[#Data],COLUMNS($F:I)+3,FALSE),"Do not enter data")</f>
        <v>Do not enter data</v>
      </c>
      <c r="J45" s="123"/>
      <c r="T45" s="124"/>
    </row>
    <row r="46" spans="2:20" x14ac:dyDescent="0.45">
      <c r="B46" s="118" t="str">
        <f>IFERROR(VLOOKUP(Government_revenues_table[[#This Row],[GFS Classification]],[1]!Table6_GFS_codes_classification[#Data],COLUMNS($F:F)+3,FALSE),"Do not enter data")</f>
        <v>Do not enter data</v>
      </c>
      <c r="C46" s="118" t="str">
        <f>IFERROR(VLOOKUP(Government_revenues_table[[#This Row],[GFS Classification]],[1]!Table6_GFS_codes_classification[#Data],COLUMNS($F:G)+3,FALSE),"Do not enter data")</f>
        <v>Do not enter data</v>
      </c>
      <c r="D46" s="118" t="str">
        <f>IFERROR(VLOOKUP(Government_revenues_table[[#This Row],[GFS Classification]],[1]!Table6_GFS_codes_classification[#Data],COLUMNS($F:H)+3,FALSE),"Do not enter data")</f>
        <v>Do not enter data</v>
      </c>
      <c r="E46" s="118" t="str">
        <f>IFERROR(VLOOKUP(Government_revenues_table[[#This Row],[GFS Classification]],[1]!Table6_GFS_codes_classification[#Data],COLUMNS($F:I)+3,FALSE),"Do not enter data")</f>
        <v>Do not enter data</v>
      </c>
      <c r="J46" s="123"/>
    </row>
    <row r="47" spans="2:20" x14ac:dyDescent="0.45">
      <c r="B47" s="118" t="str">
        <f>IFERROR(VLOOKUP(Government_revenues_table[[#This Row],[GFS Classification]],[1]!Table6_GFS_codes_classification[#Data],COLUMNS($F:F)+3,FALSE),"Do not enter data")</f>
        <v>Do not enter data</v>
      </c>
      <c r="C47" s="118" t="str">
        <f>IFERROR(VLOOKUP(Government_revenues_table[[#This Row],[GFS Classification]],[1]!Table6_GFS_codes_classification[#Data],COLUMNS($F:G)+3,FALSE),"Do not enter data")</f>
        <v>Do not enter data</v>
      </c>
      <c r="D47" s="118" t="str">
        <f>IFERROR(VLOOKUP(Government_revenues_table[[#This Row],[GFS Classification]],[1]!Table6_GFS_codes_classification[#Data],COLUMNS($F:H)+3,FALSE),"Do not enter data")</f>
        <v>Do not enter data</v>
      </c>
      <c r="E47" s="118" t="str">
        <f>IFERROR(VLOOKUP(Government_revenues_table[[#This Row],[GFS Classification]],[1]!Table6_GFS_codes_classification[#Data],COLUMNS($F:I)+3,FALSE),"Do not enter data")</f>
        <v>Do not enter data</v>
      </c>
      <c r="J47" s="123"/>
      <c r="T47" s="126"/>
    </row>
    <row r="48" spans="2:20" x14ac:dyDescent="0.45">
      <c r="B48" s="118" t="str">
        <f>IFERROR(VLOOKUP(Government_revenues_table[[#This Row],[GFS Classification]],[1]!Table6_GFS_codes_classification[#Data],COLUMNS($F:F)+3,FALSE),"Do not enter data")</f>
        <v>Do not enter data</v>
      </c>
      <c r="C48" s="118" t="str">
        <f>IFERROR(VLOOKUP(Government_revenues_table[[#This Row],[GFS Classification]],[1]!Table6_GFS_codes_classification[#Data],COLUMNS($F:G)+3,FALSE),"Do not enter data")</f>
        <v>Do not enter data</v>
      </c>
      <c r="D48" s="118" t="str">
        <f>IFERROR(VLOOKUP(Government_revenues_table[[#This Row],[GFS Classification]],[1]!Table6_GFS_codes_classification[#Data],COLUMNS($F:H)+3,FALSE),"Do not enter data")</f>
        <v>Do not enter data</v>
      </c>
      <c r="E48" s="118" t="str">
        <f>IFERROR(VLOOKUP(Government_revenues_table[[#This Row],[GFS Classification]],[1]!Table6_GFS_codes_classification[#Data],COLUMNS($F:I)+3,FALSE),"Do not enter data")</f>
        <v>Do not enter data</v>
      </c>
      <c r="F48" s="127"/>
      <c r="J48" s="123"/>
    </row>
    <row r="49" spans="6:20" ht="14.1" thickBot="1" x14ac:dyDescent="0.5"/>
    <row r="50" spans="6:20" ht="15.3" thickBot="1" x14ac:dyDescent="0.55000000000000004">
      <c r="I50" s="128" t="s">
        <v>590</v>
      </c>
      <c r="J50" s="129">
        <f>SUMIF(Government_revenues_table[Currency],"GBP",Government_revenues_table[Revenue value])+(IFERROR(SUMIF(Government_revenues_table[Currency],"&lt;&gt;GBP",Government_revenues_table[Revenue value])/'[1]Part 1 - About'!$E$45,0))</f>
        <v>1513693154.6591897</v>
      </c>
      <c r="T50" s="126"/>
    </row>
    <row r="51" spans="6:20" ht="21" customHeight="1" thickBot="1" x14ac:dyDescent="0.5">
      <c r="I51" s="246"/>
      <c r="J51" s="124"/>
    </row>
    <row r="52" spans="6:20" ht="15.3" thickBot="1" x14ac:dyDescent="0.55000000000000004">
      <c r="I52" s="128" t="s">
        <v>311</v>
      </c>
      <c r="J52" s="129">
        <f>IF('[1]Part 1 - About'!$E$44="USD",0,SUMIF(Government_revenues_table[Currency],'[1]Part 1 - About'!$E$44,Government_revenues_table[Revenue value]))+(IFERROR(SUMIF(Government_revenues_table[Currency],"USD",Government_revenues_table[Revenue value])*'[1]Part 1 - About'!$E$45,0))</f>
        <v>0</v>
      </c>
    </row>
    <row r="56" spans="6:20" ht="23.7" x14ac:dyDescent="0.45">
      <c r="F56" s="314" t="s">
        <v>312</v>
      </c>
      <c r="G56" s="314"/>
      <c r="H56" s="131"/>
      <c r="I56" s="131"/>
      <c r="J56" s="131"/>
      <c r="K56" s="131"/>
    </row>
    <row r="57" spans="6:20" x14ac:dyDescent="0.45">
      <c r="F57" s="318" t="s">
        <v>313</v>
      </c>
      <c r="G57" s="132"/>
      <c r="H57" s="132"/>
      <c r="I57" s="132"/>
      <c r="J57" s="133"/>
      <c r="K57" s="132"/>
    </row>
    <row r="58" spans="6:20" x14ac:dyDescent="0.45">
      <c r="F58" s="318"/>
      <c r="G58" s="132"/>
      <c r="H58" s="132"/>
      <c r="I58" s="132"/>
      <c r="J58" s="133"/>
      <c r="K58" s="132"/>
    </row>
    <row r="59" spans="6:20" x14ac:dyDescent="0.45">
      <c r="F59" s="318"/>
      <c r="G59" s="132"/>
      <c r="H59" s="132"/>
      <c r="I59" s="132"/>
      <c r="J59" s="133"/>
      <c r="K59" s="132"/>
    </row>
    <row r="60" spans="6:20" x14ac:dyDescent="0.45">
      <c r="F60" s="318" t="s">
        <v>314</v>
      </c>
      <c r="G60" s="132" t="s">
        <v>315</v>
      </c>
      <c r="H60" s="132"/>
      <c r="I60" s="132"/>
      <c r="J60" s="133"/>
      <c r="K60" s="132"/>
    </row>
    <row r="61" spans="6:20" x14ac:dyDescent="0.45">
      <c r="F61" s="318" t="s">
        <v>316</v>
      </c>
      <c r="G61" s="132" t="s">
        <v>317</v>
      </c>
      <c r="H61" s="132"/>
      <c r="I61" s="132"/>
      <c r="J61" s="133"/>
      <c r="K61" s="132"/>
    </row>
    <row r="62" spans="6:20" x14ac:dyDescent="0.45">
      <c r="F62" s="318"/>
      <c r="G62" s="134" t="s">
        <v>265</v>
      </c>
      <c r="H62" s="134" t="s">
        <v>301</v>
      </c>
      <c r="I62" s="134" t="s">
        <v>302</v>
      </c>
      <c r="J62" s="135" t="s">
        <v>303</v>
      </c>
      <c r="K62" s="134" t="s">
        <v>281</v>
      </c>
    </row>
    <row r="63" spans="6:20" x14ac:dyDescent="0.45">
      <c r="F63" s="318"/>
      <c r="G63" s="136" t="s">
        <v>70</v>
      </c>
      <c r="H63" s="136" t="s">
        <v>318</v>
      </c>
      <c r="I63" s="136" t="s">
        <v>319</v>
      </c>
      <c r="J63" s="137"/>
      <c r="K63" s="138" t="s">
        <v>210</v>
      </c>
    </row>
    <row r="64" spans="6:20" x14ac:dyDescent="0.45">
      <c r="F64" s="318"/>
      <c r="G64" s="132" t="s">
        <v>271</v>
      </c>
      <c r="H64" s="132" t="s">
        <v>320</v>
      </c>
      <c r="I64" s="132" t="s">
        <v>319</v>
      </c>
      <c r="J64" s="133"/>
      <c r="K64" s="132" t="s">
        <v>210</v>
      </c>
    </row>
    <row r="65" spans="6:14" ht="14.1" thickBot="1" x14ac:dyDescent="0.5">
      <c r="F65" s="318"/>
      <c r="G65" s="139" t="s">
        <v>321</v>
      </c>
      <c r="H65" s="139"/>
      <c r="I65" s="139"/>
      <c r="J65" s="140">
        <f>SUM(J63:J64)</f>
        <v>0</v>
      </c>
      <c r="K65" s="139" t="s">
        <v>210</v>
      </c>
    </row>
    <row r="66" spans="6:14" ht="14.1" thickTop="1" x14ac:dyDescent="0.45">
      <c r="F66" s="318" t="s">
        <v>322</v>
      </c>
      <c r="G66" s="132" t="s">
        <v>323</v>
      </c>
      <c r="H66" s="132"/>
      <c r="I66" s="132"/>
      <c r="J66" s="133"/>
      <c r="K66" s="132"/>
    </row>
    <row r="67" spans="6:14" x14ac:dyDescent="0.45">
      <c r="F67" s="318" t="s">
        <v>324</v>
      </c>
      <c r="G67" s="132" t="s">
        <v>323</v>
      </c>
      <c r="H67" s="132"/>
      <c r="I67" s="132"/>
      <c r="J67" s="133"/>
      <c r="K67" s="132"/>
    </row>
    <row r="68" spans="6:14" x14ac:dyDescent="0.45">
      <c r="F68" s="318" t="s">
        <v>325</v>
      </c>
      <c r="G68" s="132" t="s">
        <v>323</v>
      </c>
      <c r="H68" s="132"/>
      <c r="I68" s="132"/>
      <c r="J68" s="133"/>
      <c r="K68" s="132"/>
    </row>
    <row r="69" spans="6:14" x14ac:dyDescent="0.45">
      <c r="F69" s="318"/>
      <c r="G69" s="132"/>
      <c r="H69" s="132"/>
      <c r="I69" s="132"/>
      <c r="J69" s="133"/>
      <c r="K69" s="132"/>
    </row>
    <row r="70" spans="6:14" x14ac:dyDescent="0.45">
      <c r="F70" s="318"/>
      <c r="G70" s="132"/>
      <c r="H70" s="132"/>
      <c r="I70" s="132"/>
      <c r="J70" s="133"/>
      <c r="K70" s="132"/>
    </row>
    <row r="71" spans="6:14" ht="18.75" customHeight="1" x14ac:dyDescent="0.45">
      <c r="F71" s="318"/>
      <c r="G71" s="132"/>
      <c r="H71" s="132"/>
      <c r="I71" s="132"/>
      <c r="J71" s="133"/>
      <c r="K71" s="132"/>
    </row>
    <row r="72" spans="6:14" ht="15.75" customHeight="1" x14ac:dyDescent="0.45">
      <c r="F72" s="318"/>
      <c r="G72" s="132"/>
      <c r="H72" s="132"/>
      <c r="I72" s="132"/>
      <c r="J72" s="133"/>
      <c r="K72" s="132"/>
    </row>
    <row r="73" spans="6:14" x14ac:dyDescent="0.45">
      <c r="F73" s="318"/>
      <c r="G73" s="132"/>
      <c r="H73" s="132"/>
      <c r="I73" s="132"/>
      <c r="J73" s="133"/>
      <c r="K73" s="132"/>
    </row>
    <row r="74" spans="6:14" x14ac:dyDescent="0.45">
      <c r="F74" s="318"/>
      <c r="G74" s="132"/>
      <c r="H74" s="132"/>
      <c r="I74" s="132"/>
      <c r="J74" s="133"/>
      <c r="K74" s="132"/>
    </row>
    <row r="75" spans="6:14" x14ac:dyDescent="0.45">
      <c r="F75" s="316"/>
      <c r="G75" s="316"/>
      <c r="H75" s="316"/>
      <c r="I75" s="316"/>
      <c r="J75" s="316"/>
      <c r="K75" s="316"/>
    </row>
    <row r="76" spans="6:14" ht="15.75" customHeight="1" thickBot="1" x14ac:dyDescent="0.5">
      <c r="F76" s="431"/>
      <c r="G76" s="431"/>
      <c r="H76" s="431"/>
      <c r="I76" s="431"/>
      <c r="J76" s="431"/>
      <c r="K76" s="431"/>
      <c r="L76" s="431"/>
      <c r="M76" s="431"/>
      <c r="N76" s="431"/>
    </row>
    <row r="77" spans="6:14" x14ac:dyDescent="0.45">
      <c r="F77" s="432"/>
      <c r="G77" s="432"/>
      <c r="H77" s="432"/>
      <c r="I77" s="432"/>
      <c r="J77" s="432"/>
      <c r="K77" s="432"/>
      <c r="L77" s="432"/>
      <c r="M77" s="432"/>
      <c r="N77" s="432"/>
    </row>
    <row r="78" spans="6:14" ht="14.1" thickBot="1" x14ac:dyDescent="0.5">
      <c r="F78" s="422"/>
      <c r="G78" s="423"/>
      <c r="H78" s="423"/>
      <c r="I78" s="423"/>
      <c r="J78" s="423"/>
      <c r="K78" s="423"/>
      <c r="L78" s="423"/>
      <c r="M78" s="423"/>
      <c r="N78" s="423"/>
    </row>
    <row r="79" spans="6:14" x14ac:dyDescent="0.45">
      <c r="F79" s="424"/>
      <c r="G79" s="425"/>
      <c r="H79" s="425"/>
      <c r="I79" s="425"/>
      <c r="J79" s="425"/>
      <c r="K79" s="425"/>
      <c r="L79" s="425"/>
      <c r="M79" s="425"/>
      <c r="N79" s="425"/>
    </row>
    <row r="80" spans="6:14" ht="14.1" thickBot="1" x14ac:dyDescent="0.5">
      <c r="F80" s="433"/>
      <c r="G80" s="433"/>
      <c r="H80" s="433"/>
      <c r="I80" s="433"/>
      <c r="J80" s="433"/>
      <c r="K80" s="433"/>
      <c r="L80" s="433"/>
      <c r="M80" s="433"/>
      <c r="N80" s="433"/>
    </row>
    <row r="81" spans="6:14" x14ac:dyDescent="0.45">
      <c r="F81" s="381" t="s">
        <v>29</v>
      </c>
      <c r="G81" s="381"/>
      <c r="H81" s="381"/>
      <c r="I81" s="381"/>
      <c r="J81" s="381"/>
      <c r="K81" s="381"/>
      <c r="L81" s="381"/>
      <c r="M81" s="381"/>
      <c r="N81" s="381"/>
    </row>
    <row r="82" spans="6:14" ht="15.75" customHeight="1" x14ac:dyDescent="0.45">
      <c r="F82" s="375" t="s">
        <v>30</v>
      </c>
      <c r="G82" s="375"/>
      <c r="H82" s="375"/>
      <c r="I82" s="375"/>
      <c r="J82" s="375"/>
      <c r="K82" s="375"/>
      <c r="L82" s="375"/>
      <c r="M82" s="375"/>
      <c r="N82" s="375"/>
    </row>
    <row r="83" spans="6:14" x14ac:dyDescent="0.45">
      <c r="F83" s="381" t="s">
        <v>283</v>
      </c>
      <c r="G83" s="381"/>
      <c r="H83" s="381"/>
      <c r="I83" s="381"/>
      <c r="J83" s="381"/>
      <c r="K83" s="381"/>
      <c r="L83" s="381"/>
      <c r="M83" s="381"/>
      <c r="N83" s="381"/>
    </row>
  </sheetData>
  <sheetProtection insertRows="0"/>
  <protectedRanges>
    <protectedRange algorithmName="SHA-512" hashValue="19r0bVvPR7yZA0UiYij7Tv1CBk3noIABvFePbLhCJ4nk3L6A+Fy+RdPPS3STf+a52x4pG2PQK4FAkXK9epnlIA==" saltValue="gQC4yrLvnbJqxYZ0KSEoZA==" spinCount="100000" sqref="F22:G48 K63 K50 I22:K48" name="Government revenues"/>
  </protectedRanges>
  <mergeCells count="26">
    <mergeCell ref="F13:N13"/>
    <mergeCell ref="F8:N8"/>
    <mergeCell ref="F9:N9"/>
    <mergeCell ref="F10:N10"/>
    <mergeCell ref="F11:N11"/>
    <mergeCell ref="F12:N12"/>
    <mergeCell ref="P31:U31"/>
    <mergeCell ref="F14:N14"/>
    <mergeCell ref="F15:N15"/>
    <mergeCell ref="F16:N16"/>
    <mergeCell ref="F18:K18"/>
    <mergeCell ref="M18:N18"/>
    <mergeCell ref="M19:N19"/>
    <mergeCell ref="F20:K20"/>
    <mergeCell ref="M21:N21"/>
    <mergeCell ref="M22:N26"/>
    <mergeCell ref="M27:N27"/>
    <mergeCell ref="M28:N28"/>
    <mergeCell ref="F82:N82"/>
    <mergeCell ref="F83:N83"/>
    <mergeCell ref="F76:N76"/>
    <mergeCell ref="F77:N77"/>
    <mergeCell ref="F78:N78"/>
    <mergeCell ref="F79:N79"/>
    <mergeCell ref="F80:N80"/>
    <mergeCell ref="F81:N81"/>
  </mergeCells>
  <hyperlinks>
    <hyperlink ref="M19" r:id="rId1" location="r5-1" display="EITI Requirement 5.1" xr:uid="{B2EF692F-DFC1-444E-BBB3-7007D9E11E40}"/>
    <hyperlink ref="F20" r:id="rId2" location="r4-1" display="EITI Requirement 4.1" xr:uid="{A053EF5E-FD5E-134A-BD13-A4917E76E1E6}"/>
    <hyperlink ref="M28:N28" r:id="rId3" display="or, https://www.imf.org/external/np/sta/gfsm/" xr:uid="{9DF32873-12EA-C146-91E8-EEA5FCCCB07F}"/>
    <hyperlink ref="M27:N27" r:id="rId4" display="For more guidance, please visit https://eiti.org/summary-data-template" xr:uid="{BD5500A9-5BBA-2F4D-B576-9BCC73AA9F73}"/>
  </hyperlinks>
  <pageMargins left="0.7" right="0.7" top="0.75" bottom="0.75" header="0.3" footer="0.3"/>
  <pageSetup paperSize="9" orientation="portrait" r:id="rId5"/>
  <colBreaks count="1" manualBreakCount="1">
    <brk id="12" max="1048575" man="1"/>
  </colBreaks>
  <drawing r:id="rId6"/>
  <tableParts count="1">
    <tablePart r:id="rId7"/>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B026DB-FADC-7F43-B45E-A080393801BB}">
  <sheetPr codeName="Sheet15">
    <tabColor rgb="FF92D050"/>
  </sheetPr>
  <dimension ref="B1:AI717"/>
  <sheetViews>
    <sheetView showGridLines="0" zoomScale="90" zoomScaleNormal="90" workbookViewId="0"/>
  </sheetViews>
  <sheetFormatPr defaultColWidth="9" defaultRowHeight="13.2" x14ac:dyDescent="0.45"/>
  <cols>
    <col min="1" max="1" width="3.84765625" style="130" customWidth="1"/>
    <col min="2" max="2" width="0" style="130" hidden="1" customWidth="1"/>
    <col min="3" max="3" width="18.5" style="130" customWidth="1"/>
    <col min="4" max="4" width="26" style="130" bestFit="1" customWidth="1"/>
    <col min="5" max="5" width="30.5" style="130" bestFit="1" customWidth="1"/>
    <col min="6" max="6" width="31.5" style="130" bestFit="1" customWidth="1"/>
    <col min="7" max="7" width="34.34765625" style="130" bestFit="1" customWidth="1"/>
    <col min="8" max="8" width="22.84765625" style="130" bestFit="1" customWidth="1"/>
    <col min="9" max="9" width="27" style="130" bestFit="1" customWidth="1"/>
    <col min="10" max="10" width="22.5" style="130" customWidth="1"/>
    <col min="11" max="11" width="37.34765625" style="130" bestFit="1" customWidth="1"/>
    <col min="12" max="12" width="38.5" style="130" bestFit="1" customWidth="1"/>
    <col min="13" max="13" width="26" style="130" bestFit="1" customWidth="1"/>
    <col min="14" max="14" width="16.5" style="130" bestFit="1" customWidth="1"/>
    <col min="15" max="15" width="33.5" style="246" customWidth="1"/>
    <col min="16" max="16" width="4" style="130" customWidth="1"/>
    <col min="17" max="17" width="9" style="130"/>
    <col min="18" max="34" width="15.84765625" style="141" customWidth="1"/>
    <col min="35" max="16384" width="9" style="130"/>
  </cols>
  <sheetData>
    <row r="1" spans="2:35" x14ac:dyDescent="0.45">
      <c r="B1" s="246"/>
      <c r="C1" s="319"/>
      <c r="D1" s="319"/>
      <c r="E1" s="319"/>
      <c r="F1" s="319"/>
      <c r="G1" s="319"/>
      <c r="H1" s="319"/>
      <c r="I1" s="319"/>
      <c r="J1" s="319"/>
      <c r="K1" s="319"/>
      <c r="L1" s="246"/>
      <c r="M1" s="246"/>
      <c r="N1" s="246"/>
      <c r="P1" s="246"/>
      <c r="Q1" s="246"/>
      <c r="R1" s="319"/>
      <c r="S1" s="319"/>
      <c r="T1" s="319"/>
      <c r="U1" s="319"/>
      <c r="V1" s="319"/>
      <c r="W1" s="319"/>
      <c r="X1" s="319"/>
      <c r="Y1" s="319"/>
      <c r="Z1" s="319"/>
      <c r="AA1" s="319"/>
      <c r="AB1" s="319"/>
      <c r="AC1" s="319"/>
      <c r="AD1" s="319"/>
      <c r="AE1" s="319"/>
      <c r="AF1" s="319"/>
      <c r="AG1" s="319"/>
      <c r="AH1" s="319"/>
      <c r="AI1" s="246"/>
    </row>
    <row r="2" spans="2:35" s="111" customFormat="1" ht="13.8" x14ac:dyDescent="0.45">
      <c r="C2" s="426" t="s">
        <v>326</v>
      </c>
      <c r="D2" s="426"/>
      <c r="E2" s="426"/>
      <c r="F2" s="426"/>
      <c r="G2" s="426"/>
      <c r="H2" s="426"/>
      <c r="I2" s="426"/>
      <c r="J2" s="426"/>
      <c r="K2" s="426"/>
      <c r="L2" s="426"/>
      <c r="M2" s="426"/>
      <c r="N2" s="426"/>
      <c r="O2" s="305"/>
      <c r="R2" s="145"/>
      <c r="S2" s="145"/>
      <c r="T2" s="145"/>
      <c r="U2" s="145"/>
      <c r="V2" s="145"/>
      <c r="W2" s="145"/>
      <c r="X2" s="145"/>
      <c r="Y2" s="145"/>
      <c r="Z2" s="145"/>
      <c r="AA2" s="145"/>
      <c r="AB2" s="145"/>
      <c r="AC2" s="145"/>
      <c r="AD2" s="145"/>
      <c r="AE2" s="145"/>
      <c r="AF2" s="145"/>
      <c r="AG2" s="145"/>
      <c r="AH2" s="145"/>
    </row>
    <row r="3" spans="2:35" ht="21" customHeight="1" x14ac:dyDescent="0.45">
      <c r="B3" s="246"/>
      <c r="C3" s="451" t="s">
        <v>327</v>
      </c>
      <c r="D3" s="451"/>
      <c r="E3" s="451"/>
      <c r="F3" s="451"/>
      <c r="G3" s="451"/>
      <c r="H3" s="451"/>
      <c r="I3" s="451"/>
      <c r="J3" s="451"/>
      <c r="K3" s="451"/>
      <c r="L3" s="451"/>
      <c r="M3" s="451"/>
      <c r="N3" s="451"/>
      <c r="O3" s="321"/>
      <c r="P3" s="246"/>
      <c r="Q3" s="246"/>
      <c r="R3" s="319"/>
      <c r="S3" s="319"/>
      <c r="T3" s="319"/>
      <c r="U3" s="319"/>
      <c r="V3" s="319"/>
      <c r="W3" s="319"/>
      <c r="X3" s="319"/>
      <c r="Y3" s="319"/>
      <c r="Z3" s="319"/>
      <c r="AA3" s="319"/>
      <c r="AB3" s="319"/>
      <c r="AC3" s="319"/>
      <c r="AD3" s="319"/>
      <c r="AE3" s="319"/>
      <c r="AF3" s="319"/>
      <c r="AG3" s="319"/>
      <c r="AH3" s="319"/>
      <c r="AI3" s="246"/>
    </row>
    <row r="4" spans="2:35" s="111" customFormat="1" ht="15.75" customHeight="1" x14ac:dyDescent="0.45">
      <c r="C4" s="452" t="s">
        <v>328</v>
      </c>
      <c r="D4" s="452"/>
      <c r="E4" s="452"/>
      <c r="F4" s="452"/>
      <c r="G4" s="452"/>
      <c r="H4" s="452"/>
      <c r="I4" s="452"/>
      <c r="J4" s="452"/>
      <c r="K4" s="452"/>
      <c r="L4" s="452"/>
      <c r="M4" s="452"/>
      <c r="N4" s="452"/>
      <c r="O4" s="317"/>
      <c r="R4" s="145"/>
      <c r="S4" s="145"/>
      <c r="T4" s="145"/>
      <c r="U4" s="145"/>
      <c r="V4" s="145"/>
      <c r="W4" s="145"/>
      <c r="X4" s="145"/>
      <c r="Y4" s="145"/>
      <c r="Z4" s="145"/>
      <c r="AA4" s="145"/>
      <c r="AB4" s="145"/>
      <c r="AC4" s="145"/>
      <c r="AD4" s="145"/>
      <c r="AE4" s="145"/>
      <c r="AF4" s="145"/>
      <c r="AG4" s="145"/>
      <c r="AH4" s="145"/>
    </row>
    <row r="5" spans="2:35" s="111" customFormat="1" ht="15.75" customHeight="1" x14ac:dyDescent="0.45">
      <c r="C5" s="452" t="s">
        <v>329</v>
      </c>
      <c r="D5" s="452"/>
      <c r="E5" s="452"/>
      <c r="F5" s="452"/>
      <c r="G5" s="452"/>
      <c r="H5" s="452"/>
      <c r="I5" s="452"/>
      <c r="J5" s="452"/>
      <c r="K5" s="452"/>
      <c r="L5" s="452"/>
      <c r="M5" s="452"/>
      <c r="N5" s="452"/>
      <c r="O5" s="317"/>
      <c r="R5" s="145"/>
      <c r="S5" s="145"/>
      <c r="T5" s="145"/>
      <c r="U5" s="145"/>
      <c r="V5" s="145"/>
      <c r="W5" s="145"/>
      <c r="X5" s="145"/>
      <c r="Y5" s="145"/>
      <c r="Z5" s="145"/>
      <c r="AA5" s="145"/>
      <c r="AB5" s="145"/>
      <c r="AC5" s="145"/>
      <c r="AD5" s="145"/>
      <c r="AE5" s="145"/>
      <c r="AF5" s="145"/>
      <c r="AG5" s="145"/>
      <c r="AH5" s="145"/>
    </row>
    <row r="6" spans="2:35" s="111" customFormat="1" ht="15.75" customHeight="1" x14ac:dyDescent="0.45">
      <c r="C6" s="452" t="s">
        <v>330</v>
      </c>
      <c r="D6" s="452"/>
      <c r="E6" s="452"/>
      <c r="F6" s="452"/>
      <c r="G6" s="452"/>
      <c r="H6" s="452"/>
      <c r="I6" s="452"/>
      <c r="J6" s="452"/>
      <c r="K6" s="452"/>
      <c r="L6" s="452"/>
      <c r="M6" s="452"/>
      <c r="N6" s="452"/>
      <c r="O6" s="317"/>
      <c r="R6" s="145"/>
      <c r="S6" s="145"/>
      <c r="T6" s="145"/>
      <c r="U6" s="145"/>
      <c r="V6" s="145"/>
      <c r="W6" s="145"/>
      <c r="X6" s="145"/>
      <c r="Y6" s="145"/>
      <c r="Z6" s="145"/>
      <c r="AA6" s="145"/>
      <c r="AB6" s="145"/>
      <c r="AC6" s="145"/>
      <c r="AD6" s="145"/>
      <c r="AE6" s="145"/>
      <c r="AF6" s="145"/>
      <c r="AG6" s="145"/>
      <c r="AH6" s="145"/>
    </row>
    <row r="7" spans="2:35" s="111" customFormat="1" ht="15.75" customHeight="1" x14ac:dyDescent="0.45">
      <c r="C7" s="452" t="s">
        <v>331</v>
      </c>
      <c r="D7" s="452"/>
      <c r="E7" s="452"/>
      <c r="F7" s="452"/>
      <c r="G7" s="452"/>
      <c r="H7" s="452"/>
      <c r="I7" s="452"/>
      <c r="J7" s="452"/>
      <c r="K7" s="452"/>
      <c r="L7" s="452"/>
      <c r="M7" s="452"/>
      <c r="N7" s="452"/>
      <c r="O7" s="317"/>
      <c r="R7" s="145"/>
      <c r="S7" s="145"/>
      <c r="T7" s="145"/>
      <c r="U7" s="145"/>
      <c r="V7" s="145"/>
      <c r="W7" s="145"/>
      <c r="X7" s="145"/>
      <c r="Y7" s="145"/>
      <c r="Z7" s="145"/>
      <c r="AA7" s="145"/>
      <c r="AB7" s="145"/>
      <c r="AC7" s="145"/>
      <c r="AD7" s="145"/>
      <c r="AE7" s="145"/>
      <c r="AF7" s="145"/>
      <c r="AG7" s="145"/>
      <c r="AH7" s="145"/>
    </row>
    <row r="8" spans="2:35" s="111" customFormat="1" ht="15.75" customHeight="1" x14ac:dyDescent="0.45">
      <c r="C8" s="452" t="s">
        <v>332</v>
      </c>
      <c r="D8" s="452"/>
      <c r="E8" s="452"/>
      <c r="F8" s="452"/>
      <c r="G8" s="452"/>
      <c r="H8" s="452"/>
      <c r="I8" s="452"/>
      <c r="J8" s="452"/>
      <c r="K8" s="452"/>
      <c r="L8" s="452"/>
      <c r="M8" s="452"/>
      <c r="N8" s="452"/>
      <c r="O8" s="317"/>
      <c r="R8" s="145"/>
      <c r="S8" s="145"/>
      <c r="T8" s="145"/>
      <c r="U8" s="145"/>
      <c r="V8" s="145"/>
      <c r="W8" s="145"/>
      <c r="X8" s="145"/>
      <c r="Y8" s="145"/>
      <c r="Z8" s="145"/>
      <c r="AA8" s="145"/>
      <c r="AB8" s="145"/>
      <c r="AC8" s="145"/>
      <c r="AD8" s="145"/>
      <c r="AE8" s="145"/>
      <c r="AF8" s="145"/>
      <c r="AG8" s="145"/>
      <c r="AH8" s="145"/>
    </row>
    <row r="9" spans="2:35" s="111" customFormat="1" ht="13.8" x14ac:dyDescent="0.45">
      <c r="C9" s="453" t="s">
        <v>38</v>
      </c>
      <c r="D9" s="453"/>
      <c r="E9" s="453"/>
      <c r="F9" s="453"/>
      <c r="G9" s="453"/>
      <c r="H9" s="453"/>
      <c r="I9" s="453"/>
      <c r="J9" s="453"/>
      <c r="K9" s="453"/>
      <c r="L9" s="453"/>
      <c r="M9" s="453"/>
      <c r="N9" s="453"/>
      <c r="O9" s="313"/>
      <c r="R9" s="145"/>
      <c r="S9" s="145"/>
      <c r="T9" s="145"/>
      <c r="U9" s="145"/>
      <c r="V9" s="145"/>
      <c r="W9" s="145"/>
      <c r="X9" s="145"/>
      <c r="Y9" s="145"/>
      <c r="Z9" s="145"/>
      <c r="AA9" s="145"/>
      <c r="AB9" s="145"/>
      <c r="AC9" s="145"/>
      <c r="AD9" s="145"/>
      <c r="AE9" s="145"/>
      <c r="AF9" s="145"/>
      <c r="AG9" s="145"/>
      <c r="AH9" s="145"/>
    </row>
    <row r="10" spans="2:35" x14ac:dyDescent="0.45">
      <c r="B10" s="246"/>
      <c r="C10" s="454"/>
      <c r="D10" s="454"/>
      <c r="E10" s="454"/>
      <c r="F10" s="454"/>
      <c r="G10" s="454"/>
      <c r="H10" s="454"/>
      <c r="I10" s="454"/>
      <c r="J10" s="454"/>
      <c r="K10" s="454"/>
      <c r="L10" s="454"/>
      <c r="M10" s="454"/>
      <c r="N10" s="454"/>
      <c r="O10" s="319"/>
      <c r="P10" s="246"/>
      <c r="Q10" s="246"/>
      <c r="R10" s="319"/>
      <c r="S10" s="319"/>
      <c r="T10" s="319"/>
      <c r="U10" s="319"/>
      <c r="V10" s="319"/>
      <c r="W10" s="319"/>
      <c r="X10" s="319"/>
      <c r="Y10" s="319"/>
      <c r="Z10" s="319"/>
      <c r="AA10" s="319"/>
      <c r="AB10" s="319"/>
      <c r="AC10" s="319"/>
      <c r="AD10" s="319"/>
      <c r="AE10" s="319"/>
      <c r="AF10" s="319"/>
      <c r="AG10" s="319"/>
      <c r="AH10" s="319"/>
      <c r="AI10" s="246"/>
    </row>
    <row r="11" spans="2:35" ht="23.7" x14ac:dyDescent="0.45">
      <c r="B11" s="246"/>
      <c r="C11" s="428" t="s">
        <v>333</v>
      </c>
      <c r="D11" s="428"/>
      <c r="E11" s="428"/>
      <c r="F11" s="428"/>
      <c r="G11" s="428"/>
      <c r="H11" s="428"/>
      <c r="I11" s="428"/>
      <c r="J11" s="428"/>
      <c r="K11" s="428"/>
      <c r="L11" s="428"/>
      <c r="M11" s="428"/>
      <c r="N11" s="428"/>
      <c r="O11" s="309"/>
      <c r="P11" s="246"/>
      <c r="Q11" s="246"/>
      <c r="R11" s="319"/>
      <c r="S11" s="319"/>
      <c r="T11" s="319"/>
      <c r="U11" s="319"/>
      <c r="V11" s="319"/>
      <c r="W11" s="319"/>
      <c r="X11" s="319"/>
      <c r="Y11" s="319"/>
      <c r="Z11" s="319"/>
      <c r="AA11" s="319"/>
      <c r="AB11" s="319"/>
      <c r="AC11" s="319"/>
      <c r="AD11" s="319"/>
      <c r="AE11" s="319"/>
      <c r="AF11" s="319"/>
      <c r="AG11" s="319"/>
      <c r="AH11" s="319"/>
      <c r="AI11" s="246"/>
    </row>
    <row r="12" spans="2:35" s="111" customFormat="1" ht="14.25" customHeight="1" x14ac:dyDescent="0.45">
      <c r="R12" s="145"/>
      <c r="S12" s="145"/>
      <c r="T12" s="145"/>
      <c r="U12" s="145"/>
      <c r="V12" s="145"/>
      <c r="W12" s="145"/>
      <c r="X12" s="145"/>
      <c r="Y12" s="145"/>
      <c r="Z12" s="145"/>
      <c r="AA12" s="145"/>
      <c r="AB12" s="145"/>
      <c r="AC12" s="145"/>
      <c r="AD12" s="145"/>
      <c r="AE12" s="145"/>
      <c r="AF12" s="145"/>
      <c r="AG12" s="145"/>
      <c r="AH12" s="145"/>
    </row>
    <row r="13" spans="2:35" s="111" customFormat="1" ht="15.75" customHeight="1" x14ac:dyDescent="0.45">
      <c r="B13" s="441" t="s">
        <v>334</v>
      </c>
      <c r="C13" s="441"/>
      <c r="D13" s="441"/>
      <c r="E13" s="441"/>
      <c r="F13" s="441"/>
      <c r="G13" s="441"/>
      <c r="H13" s="441"/>
      <c r="I13" s="441"/>
      <c r="J13" s="441"/>
      <c r="K13" s="441"/>
      <c r="L13" s="441"/>
      <c r="M13" s="441"/>
      <c r="N13" s="441"/>
      <c r="O13" s="315"/>
      <c r="R13" s="145"/>
      <c r="S13" s="145"/>
      <c r="T13" s="145"/>
      <c r="U13" s="145"/>
      <c r="V13" s="145"/>
      <c r="W13" s="145"/>
      <c r="X13" s="145"/>
      <c r="Y13" s="145"/>
      <c r="Z13" s="145"/>
      <c r="AA13" s="145"/>
      <c r="AB13" s="145"/>
      <c r="AC13" s="145"/>
      <c r="AD13" s="145"/>
      <c r="AE13" s="145"/>
      <c r="AF13" s="145"/>
      <c r="AG13" s="145"/>
      <c r="AH13" s="145"/>
    </row>
    <row r="14" spans="2:35" s="111" customFormat="1" ht="27.6" x14ac:dyDescent="0.45">
      <c r="B14" s="111" t="s">
        <v>265</v>
      </c>
      <c r="C14" s="111" t="s">
        <v>335</v>
      </c>
      <c r="D14" s="111" t="s">
        <v>302</v>
      </c>
      <c r="E14" s="111" t="s">
        <v>301</v>
      </c>
      <c r="F14" s="111" t="s">
        <v>336</v>
      </c>
      <c r="G14" s="111" t="s">
        <v>337</v>
      </c>
      <c r="H14" s="111" t="s">
        <v>338</v>
      </c>
      <c r="I14" s="111" t="s">
        <v>339</v>
      </c>
      <c r="J14" s="111" t="s">
        <v>303</v>
      </c>
      <c r="K14" s="111" t="s">
        <v>340</v>
      </c>
      <c r="L14" s="111" t="s">
        <v>341</v>
      </c>
      <c r="M14" s="111" t="s">
        <v>342</v>
      </c>
      <c r="N14" s="111" t="s">
        <v>343</v>
      </c>
      <c r="O14" s="247" t="s">
        <v>344</v>
      </c>
      <c r="S14" s="145"/>
      <c r="T14" s="145"/>
      <c r="U14" s="145"/>
      <c r="V14" s="145"/>
      <c r="W14" s="145"/>
      <c r="X14" s="145"/>
      <c r="Y14" s="145"/>
      <c r="Z14" s="145"/>
      <c r="AA14" s="145"/>
      <c r="AB14" s="145"/>
      <c r="AC14" s="145"/>
      <c r="AD14" s="145"/>
      <c r="AE14" s="145"/>
      <c r="AF14" s="145"/>
      <c r="AG14" s="145"/>
      <c r="AH14" s="145"/>
      <c r="AI14" s="145"/>
    </row>
    <row r="15" spans="2:35" s="111" customFormat="1" ht="13.8" x14ac:dyDescent="0.45">
      <c r="B15" s="111" t="e">
        <f>VLOOKUP(C15,[1]!Companies[#Data],3,FALSE)</f>
        <v>#REF!</v>
      </c>
      <c r="C15" s="111" t="s">
        <v>591</v>
      </c>
      <c r="D15" s="111" t="s">
        <v>576</v>
      </c>
      <c r="E15" s="111" t="s">
        <v>583</v>
      </c>
      <c r="F15" s="111" t="s">
        <v>61</v>
      </c>
      <c r="G15" s="111" t="s">
        <v>61</v>
      </c>
      <c r="H15" s="111" t="s">
        <v>592</v>
      </c>
      <c r="I15" s="111" t="s">
        <v>529</v>
      </c>
      <c r="J15" s="150">
        <v>-12215186</v>
      </c>
      <c r="K15" s="111" t="s">
        <v>282</v>
      </c>
      <c r="L15" s="111" t="s">
        <v>282</v>
      </c>
      <c r="M15" s="111" t="s">
        <v>282</v>
      </c>
      <c r="O15" s="111" t="s">
        <v>61</v>
      </c>
      <c r="S15" s="145"/>
      <c r="T15" s="145"/>
      <c r="U15" s="145"/>
      <c r="V15" s="145"/>
      <c r="W15" s="145"/>
      <c r="X15" s="145"/>
      <c r="Y15" s="145"/>
      <c r="Z15" s="145"/>
      <c r="AA15" s="145"/>
      <c r="AB15" s="145"/>
      <c r="AC15" s="145"/>
      <c r="AD15" s="145"/>
      <c r="AE15" s="145"/>
      <c r="AF15" s="145"/>
      <c r="AG15" s="145"/>
      <c r="AH15" s="145"/>
      <c r="AI15" s="145"/>
    </row>
    <row r="16" spans="2:35" s="111" customFormat="1" ht="13.8" x14ac:dyDescent="0.45">
      <c r="B16" s="111" t="e">
        <f>VLOOKUP(C16,[1]!Companies[#Data],3,FALSE)</f>
        <v>#REF!</v>
      </c>
      <c r="C16" s="111" t="s">
        <v>591</v>
      </c>
      <c r="D16" s="111" t="s">
        <v>576</v>
      </c>
      <c r="E16" s="111" t="s">
        <v>583</v>
      </c>
      <c r="F16" s="111" t="s">
        <v>61</v>
      </c>
      <c r="G16" s="111" t="s">
        <v>61</v>
      </c>
      <c r="H16" s="111" t="s">
        <v>593</v>
      </c>
      <c r="I16" s="111" t="s">
        <v>529</v>
      </c>
      <c r="J16" s="150">
        <v>-11856848</v>
      </c>
      <c r="K16" s="111" t="s">
        <v>282</v>
      </c>
      <c r="L16" s="111" t="s">
        <v>282</v>
      </c>
      <c r="M16" s="111" t="s">
        <v>282</v>
      </c>
      <c r="O16" s="111" t="s">
        <v>61</v>
      </c>
      <c r="S16" s="145"/>
      <c r="T16" s="145"/>
      <c r="U16" s="145"/>
      <c r="V16" s="145"/>
      <c r="W16" s="145"/>
      <c r="X16" s="145"/>
      <c r="Y16" s="145"/>
      <c r="Z16" s="145"/>
      <c r="AA16" s="145"/>
      <c r="AB16" s="145"/>
      <c r="AC16" s="145"/>
      <c r="AD16" s="145"/>
      <c r="AE16" s="145"/>
      <c r="AF16" s="145"/>
      <c r="AG16" s="145"/>
      <c r="AH16" s="145"/>
      <c r="AI16" s="145"/>
    </row>
    <row r="17" spans="2:35" s="111" customFormat="1" ht="13.8" x14ac:dyDescent="0.45">
      <c r="B17" s="111" t="e">
        <f>VLOOKUP(C17,[1]!Companies[#Data],3,FALSE)</f>
        <v>#REF!</v>
      </c>
      <c r="C17" s="111" t="s">
        <v>591</v>
      </c>
      <c r="D17" s="111" t="s">
        <v>576</v>
      </c>
      <c r="E17" s="111" t="s">
        <v>583</v>
      </c>
      <c r="F17" s="111" t="s">
        <v>61</v>
      </c>
      <c r="G17" s="111" t="s">
        <v>61</v>
      </c>
      <c r="H17" s="111" t="s">
        <v>594</v>
      </c>
      <c r="I17" s="111" t="s">
        <v>529</v>
      </c>
      <c r="J17" s="150">
        <v>3336331</v>
      </c>
      <c r="K17" s="111" t="s">
        <v>282</v>
      </c>
      <c r="L17" s="111" t="s">
        <v>282</v>
      </c>
      <c r="M17" s="111" t="s">
        <v>282</v>
      </c>
      <c r="O17" s="111" t="s">
        <v>61</v>
      </c>
      <c r="S17" s="145"/>
      <c r="T17" s="145"/>
      <c r="U17" s="145"/>
      <c r="V17" s="145"/>
      <c r="W17" s="145"/>
      <c r="X17" s="145"/>
      <c r="Y17" s="145"/>
      <c r="Z17" s="145"/>
      <c r="AA17" s="145"/>
      <c r="AB17" s="145"/>
      <c r="AC17" s="145"/>
      <c r="AD17" s="145"/>
      <c r="AE17" s="145"/>
      <c r="AF17" s="145"/>
      <c r="AG17" s="145"/>
      <c r="AH17" s="145"/>
      <c r="AI17" s="145"/>
    </row>
    <row r="18" spans="2:35" s="111" customFormat="1" ht="13.8" x14ac:dyDescent="0.45">
      <c r="B18" s="111" t="e">
        <f>VLOOKUP(C18,[1]!Companies[#Data],3,FALSE)</f>
        <v>#REF!</v>
      </c>
      <c r="C18" s="111" t="s">
        <v>595</v>
      </c>
      <c r="D18" s="111" t="s">
        <v>576</v>
      </c>
      <c r="E18" s="111" t="s">
        <v>583</v>
      </c>
      <c r="F18" s="111" t="s">
        <v>61</v>
      </c>
      <c r="G18" s="111" t="s">
        <v>61</v>
      </c>
      <c r="H18" s="111" t="s">
        <v>596</v>
      </c>
      <c r="I18" s="111" t="s">
        <v>529</v>
      </c>
      <c r="J18" s="150">
        <v>-2684146</v>
      </c>
      <c r="K18" s="111" t="s">
        <v>282</v>
      </c>
      <c r="L18" s="111" t="s">
        <v>282</v>
      </c>
      <c r="M18" s="111" t="s">
        <v>282</v>
      </c>
      <c r="O18" s="111" t="s">
        <v>61</v>
      </c>
      <c r="S18" s="145"/>
      <c r="T18" s="145"/>
      <c r="U18" s="145"/>
      <c r="V18" s="145"/>
      <c r="W18" s="145"/>
      <c r="X18" s="145"/>
      <c r="Y18" s="145"/>
      <c r="Z18" s="145"/>
      <c r="AA18" s="145"/>
      <c r="AB18" s="145"/>
      <c r="AC18" s="145"/>
      <c r="AD18" s="145"/>
      <c r="AE18" s="145"/>
      <c r="AF18" s="145"/>
      <c r="AG18" s="145"/>
      <c r="AH18" s="145"/>
      <c r="AI18" s="145"/>
    </row>
    <row r="19" spans="2:35" s="111" customFormat="1" ht="13.8" x14ac:dyDescent="0.45">
      <c r="B19" s="111" t="e">
        <f>VLOOKUP(C19,[1]!Companies[#Data],3,FALSE)</f>
        <v>#REF!</v>
      </c>
      <c r="C19" s="111" t="s">
        <v>595</v>
      </c>
      <c r="D19" s="111" t="s">
        <v>576</v>
      </c>
      <c r="E19" s="111" t="s">
        <v>583</v>
      </c>
      <c r="F19" s="111" t="s">
        <v>61</v>
      </c>
      <c r="G19" s="111" t="s">
        <v>61</v>
      </c>
      <c r="H19" s="111" t="s">
        <v>597</v>
      </c>
      <c r="I19" s="111" t="s">
        <v>529</v>
      </c>
      <c r="J19" s="150">
        <v>-67003692</v>
      </c>
      <c r="K19" s="111" t="s">
        <v>282</v>
      </c>
      <c r="L19" s="111" t="s">
        <v>282</v>
      </c>
      <c r="M19" s="111" t="s">
        <v>282</v>
      </c>
      <c r="O19" s="111" t="s">
        <v>61</v>
      </c>
      <c r="S19" s="145"/>
      <c r="T19" s="145"/>
      <c r="U19" s="145"/>
      <c r="V19" s="145"/>
      <c r="W19" s="145"/>
      <c r="X19" s="145"/>
      <c r="Y19" s="145"/>
      <c r="Z19" s="145"/>
      <c r="AA19" s="145"/>
      <c r="AB19" s="145"/>
      <c r="AC19" s="145"/>
      <c r="AD19" s="145"/>
      <c r="AE19" s="145"/>
      <c r="AF19" s="145"/>
      <c r="AG19" s="145"/>
      <c r="AH19" s="145"/>
      <c r="AI19" s="145"/>
    </row>
    <row r="20" spans="2:35" s="111" customFormat="1" ht="13.8" x14ac:dyDescent="0.45">
      <c r="B20" s="111" t="e">
        <f>VLOOKUP(C20,[1]!Companies[#Data],3,FALSE)</f>
        <v>#REF!</v>
      </c>
      <c r="C20" s="111" t="s">
        <v>595</v>
      </c>
      <c r="D20" s="111" t="s">
        <v>576</v>
      </c>
      <c r="E20" s="111" t="s">
        <v>583</v>
      </c>
      <c r="F20" s="111" t="s">
        <v>61</v>
      </c>
      <c r="G20" s="111" t="s">
        <v>61</v>
      </c>
      <c r="H20" s="111" t="s">
        <v>598</v>
      </c>
      <c r="I20" s="111" t="s">
        <v>529</v>
      </c>
      <c r="J20" s="150">
        <v>-389932</v>
      </c>
      <c r="K20" s="111" t="s">
        <v>282</v>
      </c>
      <c r="L20" s="111" t="s">
        <v>282</v>
      </c>
      <c r="M20" s="111" t="s">
        <v>282</v>
      </c>
      <c r="O20" s="111" t="s">
        <v>61</v>
      </c>
      <c r="S20" s="145"/>
      <c r="T20" s="145"/>
      <c r="U20" s="145"/>
      <c r="V20" s="145"/>
      <c r="W20" s="145"/>
      <c r="X20" s="145"/>
      <c r="Y20" s="145"/>
      <c r="Z20" s="145"/>
      <c r="AA20" s="145"/>
      <c r="AB20" s="145"/>
      <c r="AC20" s="145"/>
      <c r="AD20" s="145"/>
      <c r="AE20" s="145"/>
      <c r="AF20" s="145"/>
      <c r="AG20" s="145"/>
      <c r="AH20" s="145"/>
      <c r="AI20" s="145"/>
    </row>
    <row r="21" spans="2:35" s="111" customFormat="1" ht="13.8" x14ac:dyDescent="0.45">
      <c r="B21" s="111" t="e">
        <f>VLOOKUP(C21,[1]!Companies[#Data],3,FALSE)</f>
        <v>#REF!</v>
      </c>
      <c r="C21" s="111" t="s">
        <v>599</v>
      </c>
      <c r="D21" s="111" t="s">
        <v>576</v>
      </c>
      <c r="E21" s="111" t="s">
        <v>583</v>
      </c>
      <c r="F21" s="111" t="s">
        <v>61</v>
      </c>
      <c r="G21" s="111" t="s">
        <v>61</v>
      </c>
      <c r="H21" s="111" t="s">
        <v>600</v>
      </c>
      <c r="I21" s="111" t="s">
        <v>529</v>
      </c>
      <c r="J21" s="150">
        <v>3301860.6500000004</v>
      </c>
      <c r="K21" s="111" t="s">
        <v>282</v>
      </c>
      <c r="L21" s="111" t="s">
        <v>282</v>
      </c>
      <c r="M21" s="111" t="s">
        <v>282</v>
      </c>
      <c r="O21" s="111" t="s">
        <v>61</v>
      </c>
      <c r="S21" s="145"/>
      <c r="T21" s="145"/>
      <c r="U21" s="145"/>
      <c r="V21" s="145"/>
      <c r="W21" s="145"/>
      <c r="X21" s="145"/>
      <c r="Y21" s="145"/>
      <c r="Z21" s="145"/>
      <c r="AA21" s="145"/>
      <c r="AB21" s="145"/>
      <c r="AC21" s="145"/>
      <c r="AD21" s="145"/>
      <c r="AE21" s="145"/>
      <c r="AF21" s="145"/>
      <c r="AG21" s="145"/>
      <c r="AH21" s="145"/>
      <c r="AI21" s="145"/>
    </row>
    <row r="22" spans="2:35" s="111" customFormat="1" ht="13.8" x14ac:dyDescent="0.45">
      <c r="B22" s="111" t="e">
        <f>VLOOKUP(C22,[1]!Companies[#Data],3,FALSE)</f>
        <v>#REF!</v>
      </c>
      <c r="C22" s="111" t="s">
        <v>599</v>
      </c>
      <c r="D22" s="111" t="s">
        <v>576</v>
      </c>
      <c r="E22" s="111" t="s">
        <v>583</v>
      </c>
      <c r="F22" s="111" t="s">
        <v>61</v>
      </c>
      <c r="G22" s="111" t="s">
        <v>61</v>
      </c>
      <c r="H22" s="111" t="s">
        <v>594</v>
      </c>
      <c r="I22" s="111" t="s">
        <v>529</v>
      </c>
      <c r="J22" s="150">
        <v>-1539294.6600000001</v>
      </c>
      <c r="K22" s="111" t="s">
        <v>282</v>
      </c>
      <c r="L22" s="111" t="s">
        <v>282</v>
      </c>
      <c r="M22" s="111" t="s">
        <v>282</v>
      </c>
      <c r="O22" s="111" t="s">
        <v>61</v>
      </c>
      <c r="S22" s="145"/>
      <c r="T22" s="145"/>
      <c r="U22" s="145"/>
      <c r="V22" s="145"/>
      <c r="W22" s="145"/>
      <c r="X22" s="145"/>
      <c r="Y22" s="145"/>
      <c r="Z22" s="145"/>
      <c r="AA22" s="145"/>
      <c r="AB22" s="145"/>
      <c r="AC22" s="145"/>
      <c r="AD22" s="145"/>
      <c r="AE22" s="145"/>
      <c r="AF22" s="145"/>
      <c r="AG22" s="145"/>
      <c r="AH22" s="145"/>
      <c r="AI22" s="145"/>
    </row>
    <row r="23" spans="2:35" s="111" customFormat="1" ht="13.8" x14ac:dyDescent="0.45">
      <c r="B23" s="350" t="e">
        <f>VLOOKUP(C23,[1]!Companies[#Data],3,FALSE)</f>
        <v>#REF!</v>
      </c>
      <c r="C23" s="111" t="s">
        <v>601</v>
      </c>
      <c r="D23" s="111" t="s">
        <v>576</v>
      </c>
      <c r="E23" s="111" t="s">
        <v>583</v>
      </c>
      <c r="F23" s="111" t="s">
        <v>61</v>
      </c>
      <c r="G23" s="111" t="s">
        <v>61</v>
      </c>
      <c r="H23" s="111" t="s">
        <v>602</v>
      </c>
      <c r="I23" s="111" t="s">
        <v>529</v>
      </c>
      <c r="J23" s="150">
        <v>-6089159</v>
      </c>
      <c r="K23" s="111" t="s">
        <v>282</v>
      </c>
      <c r="L23" s="111" t="s">
        <v>282</v>
      </c>
      <c r="M23" s="111" t="s">
        <v>282</v>
      </c>
      <c r="O23" s="111" t="s">
        <v>61</v>
      </c>
      <c r="S23" s="145"/>
      <c r="T23" s="145"/>
      <c r="U23" s="145"/>
      <c r="V23" s="145"/>
      <c r="W23" s="145"/>
      <c r="X23" s="145"/>
      <c r="Y23" s="145"/>
      <c r="Z23" s="145"/>
      <c r="AA23" s="145"/>
      <c r="AB23" s="145"/>
      <c r="AC23" s="145"/>
      <c r="AD23" s="145"/>
      <c r="AE23" s="145"/>
      <c r="AF23" s="145"/>
      <c r="AG23" s="145"/>
      <c r="AH23" s="145"/>
      <c r="AI23" s="145"/>
    </row>
    <row r="24" spans="2:35" s="111" customFormat="1" ht="13.8" x14ac:dyDescent="0.45">
      <c r="B24" s="350" t="e">
        <f>VLOOKUP(C24,[1]!Companies[#Data],3,FALSE)</f>
        <v>#REF!</v>
      </c>
      <c r="C24" s="111" t="s">
        <v>603</v>
      </c>
      <c r="D24" s="111" t="s">
        <v>576</v>
      </c>
      <c r="E24" s="111" t="s">
        <v>583</v>
      </c>
      <c r="F24" s="111" t="s">
        <v>61</v>
      </c>
      <c r="G24" s="111" t="s">
        <v>61</v>
      </c>
      <c r="H24" s="111" t="s">
        <v>604</v>
      </c>
      <c r="I24" s="111" t="s">
        <v>529</v>
      </c>
      <c r="J24" s="150">
        <v>-3744714</v>
      </c>
      <c r="K24" s="111" t="s">
        <v>282</v>
      </c>
      <c r="L24" s="111" t="s">
        <v>282</v>
      </c>
      <c r="M24" s="111" t="s">
        <v>282</v>
      </c>
      <c r="O24" s="111" t="s">
        <v>61</v>
      </c>
      <c r="S24" s="145"/>
      <c r="T24" s="145"/>
      <c r="U24" s="145"/>
      <c r="V24" s="145"/>
      <c r="W24" s="145"/>
      <c r="X24" s="145"/>
      <c r="Y24" s="145"/>
      <c r="Z24" s="145"/>
      <c r="AA24" s="145"/>
      <c r="AB24" s="145"/>
      <c r="AC24" s="145"/>
      <c r="AD24" s="145"/>
      <c r="AE24" s="145"/>
      <c r="AF24" s="145"/>
      <c r="AG24" s="145"/>
      <c r="AH24" s="145"/>
      <c r="AI24" s="145"/>
    </row>
    <row r="25" spans="2:35" s="111" customFormat="1" ht="13.8" x14ac:dyDescent="0.45">
      <c r="B25" s="350" t="e">
        <f>VLOOKUP(C25,[1]!Companies[#Data],3,FALSE)</f>
        <v>#REF!</v>
      </c>
      <c r="C25" s="111" t="s">
        <v>605</v>
      </c>
      <c r="D25" s="111" t="s">
        <v>576</v>
      </c>
      <c r="E25" s="111" t="s">
        <v>583</v>
      </c>
      <c r="F25" s="111" t="s">
        <v>61</v>
      </c>
      <c r="G25" s="111" t="s">
        <v>61</v>
      </c>
      <c r="H25" s="111" t="s">
        <v>606</v>
      </c>
      <c r="I25" s="111" t="s">
        <v>529</v>
      </c>
      <c r="J25" s="150">
        <v>-68418236</v>
      </c>
      <c r="K25" s="111" t="s">
        <v>282</v>
      </c>
      <c r="L25" s="111" t="s">
        <v>282</v>
      </c>
      <c r="M25" s="111" t="s">
        <v>282</v>
      </c>
      <c r="O25" s="111" t="s">
        <v>61</v>
      </c>
      <c r="S25" s="145"/>
      <c r="T25" s="145"/>
      <c r="U25" s="145"/>
      <c r="V25" s="145"/>
      <c r="W25" s="145"/>
      <c r="X25" s="145"/>
      <c r="Y25" s="145"/>
      <c r="Z25" s="145"/>
      <c r="AA25" s="145"/>
      <c r="AB25" s="145"/>
      <c r="AC25" s="145"/>
      <c r="AD25" s="145"/>
      <c r="AE25" s="145"/>
      <c r="AF25" s="145"/>
      <c r="AG25" s="145"/>
      <c r="AH25" s="145"/>
      <c r="AI25" s="145"/>
    </row>
    <row r="26" spans="2:35" s="111" customFormat="1" ht="13.8" x14ac:dyDescent="0.45">
      <c r="B26" s="350" t="e">
        <f>VLOOKUP(C26,[1]!Companies[#Data],3,FALSE)</f>
        <v>#REF!</v>
      </c>
      <c r="C26" s="111" t="s">
        <v>605</v>
      </c>
      <c r="D26" s="111" t="s">
        <v>576</v>
      </c>
      <c r="E26" s="111" t="s">
        <v>583</v>
      </c>
      <c r="F26" s="111" t="s">
        <v>61</v>
      </c>
      <c r="G26" s="111" t="s">
        <v>61</v>
      </c>
      <c r="H26" s="111" t="s">
        <v>607</v>
      </c>
      <c r="I26" s="111" t="s">
        <v>529</v>
      </c>
      <c r="J26" s="150">
        <v>-10045373</v>
      </c>
      <c r="K26" s="111" t="s">
        <v>282</v>
      </c>
      <c r="L26" s="111" t="s">
        <v>282</v>
      </c>
      <c r="M26" s="111" t="s">
        <v>282</v>
      </c>
      <c r="O26" s="111" t="s">
        <v>61</v>
      </c>
      <c r="S26" s="145"/>
      <c r="T26" s="145"/>
      <c r="U26" s="145"/>
      <c r="V26" s="145"/>
      <c r="W26" s="145"/>
      <c r="X26" s="145"/>
      <c r="Y26" s="145"/>
      <c r="Z26" s="145"/>
      <c r="AA26" s="145"/>
      <c r="AB26" s="145"/>
      <c r="AC26" s="145"/>
      <c r="AD26" s="145"/>
      <c r="AE26" s="145"/>
      <c r="AF26" s="145"/>
      <c r="AG26" s="145"/>
      <c r="AH26" s="145"/>
      <c r="AI26" s="145"/>
    </row>
    <row r="27" spans="2:35" s="111" customFormat="1" ht="13.8" x14ac:dyDescent="0.45">
      <c r="B27" s="350" t="e">
        <f>VLOOKUP(C27,[1]!Companies[#Data],3,FALSE)</f>
        <v>#REF!</v>
      </c>
      <c r="C27" s="111" t="s">
        <v>605</v>
      </c>
      <c r="D27" s="111" t="s">
        <v>576</v>
      </c>
      <c r="E27" s="111" t="s">
        <v>583</v>
      </c>
      <c r="F27" s="111" t="s">
        <v>61</v>
      </c>
      <c r="G27" s="111" t="s">
        <v>61</v>
      </c>
      <c r="H27" s="111" t="s">
        <v>598</v>
      </c>
      <c r="I27" s="111" t="s">
        <v>529</v>
      </c>
      <c r="J27" s="150">
        <v>-229795</v>
      </c>
      <c r="K27" s="111" t="s">
        <v>282</v>
      </c>
      <c r="L27" s="111" t="s">
        <v>282</v>
      </c>
      <c r="M27" s="111" t="s">
        <v>282</v>
      </c>
      <c r="O27" s="111" t="s">
        <v>61</v>
      </c>
      <c r="S27" s="145"/>
      <c r="T27" s="145"/>
      <c r="U27" s="145"/>
      <c r="V27" s="145"/>
      <c r="W27" s="145"/>
      <c r="X27" s="145"/>
      <c r="Y27" s="145"/>
      <c r="Z27" s="145"/>
      <c r="AA27" s="145"/>
      <c r="AB27" s="145"/>
      <c r="AC27" s="145"/>
      <c r="AD27" s="145"/>
      <c r="AE27" s="145"/>
      <c r="AF27" s="145"/>
      <c r="AG27" s="145"/>
      <c r="AH27" s="145"/>
      <c r="AI27" s="145"/>
    </row>
    <row r="28" spans="2:35" s="111" customFormat="1" ht="13.8" x14ac:dyDescent="0.45">
      <c r="B28" s="350" t="e">
        <f>VLOOKUP(C28,[1]!Companies[#Data],3,FALSE)</f>
        <v>#REF!</v>
      </c>
      <c r="C28" s="111" t="s">
        <v>608</v>
      </c>
      <c r="D28" s="111" t="s">
        <v>576</v>
      </c>
      <c r="E28" s="111" t="s">
        <v>583</v>
      </c>
      <c r="F28" s="111" t="s">
        <v>61</v>
      </c>
      <c r="G28" s="111" t="s">
        <v>61</v>
      </c>
      <c r="H28" s="111" t="s">
        <v>598</v>
      </c>
      <c r="I28" s="111" t="s">
        <v>529</v>
      </c>
      <c r="J28" s="150">
        <v>-705345</v>
      </c>
      <c r="K28" s="111" t="s">
        <v>282</v>
      </c>
      <c r="L28" s="111" t="s">
        <v>282</v>
      </c>
      <c r="M28" s="111" t="s">
        <v>282</v>
      </c>
      <c r="O28" s="111" t="s">
        <v>61</v>
      </c>
      <c r="S28" s="145"/>
      <c r="T28" s="145"/>
      <c r="U28" s="145"/>
      <c r="V28" s="145"/>
      <c r="W28" s="145"/>
      <c r="X28" s="145"/>
      <c r="Y28" s="145"/>
      <c r="Z28" s="145"/>
      <c r="AA28" s="145"/>
      <c r="AB28" s="145"/>
      <c r="AC28" s="145"/>
      <c r="AD28" s="145"/>
      <c r="AE28" s="145"/>
      <c r="AF28" s="145"/>
      <c r="AG28" s="145"/>
      <c r="AH28" s="145"/>
      <c r="AI28" s="145"/>
    </row>
    <row r="29" spans="2:35" s="111" customFormat="1" ht="13.8" x14ac:dyDescent="0.45">
      <c r="B29" s="350" t="e">
        <f>VLOOKUP(C29,[1]!Companies[#Data],3,FALSE)</f>
        <v>#REF!</v>
      </c>
      <c r="C29" s="111" t="s">
        <v>609</v>
      </c>
      <c r="D29" s="111" t="s">
        <v>576</v>
      </c>
      <c r="E29" s="111" t="s">
        <v>583</v>
      </c>
      <c r="F29" s="111" t="s">
        <v>61</v>
      </c>
      <c r="G29" s="111" t="s">
        <v>61</v>
      </c>
      <c r="H29" s="111" t="s">
        <v>610</v>
      </c>
      <c r="I29" s="111" t="s">
        <v>529</v>
      </c>
      <c r="J29" s="150">
        <v>-1754771</v>
      </c>
      <c r="K29" s="111" t="s">
        <v>282</v>
      </c>
      <c r="L29" s="111" t="s">
        <v>282</v>
      </c>
      <c r="M29" s="111" t="s">
        <v>282</v>
      </c>
      <c r="O29" s="111" t="s">
        <v>61</v>
      </c>
      <c r="S29" s="145"/>
      <c r="T29" s="145"/>
      <c r="U29" s="145"/>
      <c r="V29" s="145"/>
      <c r="W29" s="145"/>
      <c r="X29" s="145"/>
      <c r="Y29" s="145"/>
      <c r="Z29" s="145"/>
      <c r="AA29" s="145"/>
      <c r="AB29" s="145"/>
      <c r="AC29" s="145"/>
      <c r="AD29" s="145"/>
      <c r="AE29" s="145"/>
      <c r="AF29" s="145"/>
      <c r="AG29" s="145"/>
      <c r="AH29" s="145"/>
      <c r="AI29" s="145"/>
    </row>
    <row r="30" spans="2:35" s="111" customFormat="1" ht="13.8" x14ac:dyDescent="0.45">
      <c r="B30" s="350" t="e">
        <f>VLOOKUP(C30,[1]!Companies[#Data],3,FALSE)</f>
        <v>#REF!</v>
      </c>
      <c r="C30" s="111" t="s">
        <v>609</v>
      </c>
      <c r="D30" s="111" t="s">
        <v>576</v>
      </c>
      <c r="E30" s="111" t="s">
        <v>583</v>
      </c>
      <c r="F30" s="111" t="s">
        <v>61</v>
      </c>
      <c r="G30" s="111" t="s">
        <v>61</v>
      </c>
      <c r="H30" s="111" t="s">
        <v>611</v>
      </c>
      <c r="I30" s="111" t="s">
        <v>529</v>
      </c>
      <c r="J30" s="150">
        <v>-837214</v>
      </c>
      <c r="K30" s="111" t="s">
        <v>282</v>
      </c>
      <c r="L30" s="111" t="s">
        <v>282</v>
      </c>
      <c r="M30" s="111" t="s">
        <v>282</v>
      </c>
      <c r="O30" s="111" t="s">
        <v>61</v>
      </c>
      <c r="S30" s="145"/>
      <c r="T30" s="145"/>
      <c r="U30" s="145"/>
      <c r="V30" s="145"/>
      <c r="W30" s="145"/>
      <c r="X30" s="145"/>
      <c r="Y30" s="145"/>
      <c r="Z30" s="145"/>
      <c r="AA30" s="145"/>
      <c r="AB30" s="145"/>
      <c r="AC30" s="145"/>
      <c r="AD30" s="145"/>
      <c r="AE30" s="145"/>
      <c r="AF30" s="145"/>
      <c r="AG30" s="145"/>
      <c r="AH30" s="145"/>
      <c r="AI30" s="145"/>
    </row>
    <row r="31" spans="2:35" s="111" customFormat="1" ht="13.8" x14ac:dyDescent="0.45">
      <c r="B31" s="350" t="e">
        <f>VLOOKUP(C31,[1]!Companies[#Data],3,FALSE)</f>
        <v>#REF!</v>
      </c>
      <c r="C31" s="111" t="s">
        <v>612</v>
      </c>
      <c r="D31" s="111" t="s">
        <v>576</v>
      </c>
      <c r="E31" s="111" t="s">
        <v>583</v>
      </c>
      <c r="F31" s="111" t="s">
        <v>61</v>
      </c>
      <c r="G31" s="111" t="s">
        <v>61</v>
      </c>
      <c r="H31" s="111" t="s">
        <v>596</v>
      </c>
      <c r="I31" s="111" t="s">
        <v>529</v>
      </c>
      <c r="J31" s="150">
        <v>-2066024</v>
      </c>
      <c r="K31" s="111" t="s">
        <v>282</v>
      </c>
      <c r="L31" s="111" t="s">
        <v>282</v>
      </c>
      <c r="M31" s="111" t="s">
        <v>282</v>
      </c>
      <c r="O31" s="111" t="s">
        <v>61</v>
      </c>
      <c r="S31" s="145"/>
      <c r="T31" s="145"/>
      <c r="U31" s="145"/>
      <c r="V31" s="145"/>
      <c r="W31" s="145"/>
      <c r="X31" s="145"/>
      <c r="Y31" s="145"/>
      <c r="Z31" s="145"/>
      <c r="AA31" s="145"/>
      <c r="AB31" s="145"/>
      <c r="AC31" s="145"/>
      <c r="AD31" s="145"/>
      <c r="AE31" s="145"/>
      <c r="AF31" s="145"/>
      <c r="AG31" s="145"/>
      <c r="AH31" s="145"/>
      <c r="AI31" s="145"/>
    </row>
    <row r="32" spans="2:35" s="111" customFormat="1" ht="13.8" x14ac:dyDescent="0.45">
      <c r="B32" s="350" t="e">
        <f>VLOOKUP(C32,[1]!Companies[#Data],3,FALSE)</f>
        <v>#REF!</v>
      </c>
      <c r="C32" s="111" t="s">
        <v>613</v>
      </c>
      <c r="D32" s="111" t="s">
        <v>576</v>
      </c>
      <c r="E32" s="111" t="s">
        <v>583</v>
      </c>
      <c r="F32" s="111" t="s">
        <v>61</v>
      </c>
      <c r="G32" s="111" t="s">
        <v>61</v>
      </c>
      <c r="H32" s="111" t="s">
        <v>614</v>
      </c>
      <c r="I32" s="111" t="s">
        <v>529</v>
      </c>
      <c r="J32" s="150">
        <v>168728</v>
      </c>
      <c r="K32" s="111" t="s">
        <v>282</v>
      </c>
      <c r="L32" s="111" t="s">
        <v>282</v>
      </c>
      <c r="M32" s="111" t="s">
        <v>282</v>
      </c>
      <c r="O32" s="111" t="s">
        <v>61</v>
      </c>
      <c r="S32" s="145"/>
      <c r="T32" s="145"/>
      <c r="U32" s="145"/>
      <c r="V32" s="145"/>
      <c r="W32" s="145"/>
      <c r="X32" s="145"/>
      <c r="Y32" s="145"/>
      <c r="Z32" s="145"/>
      <c r="AA32" s="145"/>
      <c r="AB32" s="145"/>
      <c r="AC32" s="145"/>
      <c r="AD32" s="145"/>
      <c r="AE32" s="145"/>
      <c r="AF32" s="145"/>
      <c r="AG32" s="145"/>
      <c r="AH32" s="145"/>
      <c r="AI32" s="145"/>
    </row>
    <row r="33" spans="2:35" s="111" customFormat="1" ht="13.8" x14ac:dyDescent="0.45">
      <c r="B33" s="350" t="e">
        <f>VLOOKUP(C33,[1]!Companies[#Data],3,FALSE)</f>
        <v>#REF!</v>
      </c>
      <c r="C33" s="111" t="s">
        <v>613</v>
      </c>
      <c r="D33" s="111" t="s">
        <v>576</v>
      </c>
      <c r="E33" s="111" t="s">
        <v>583</v>
      </c>
      <c r="F33" s="111" t="s">
        <v>61</v>
      </c>
      <c r="G33" s="111" t="s">
        <v>61</v>
      </c>
      <c r="H33" s="111" t="s">
        <v>615</v>
      </c>
      <c r="I33" s="111" t="s">
        <v>529</v>
      </c>
      <c r="J33" s="150">
        <v>-10146007</v>
      </c>
      <c r="K33" s="111" t="s">
        <v>282</v>
      </c>
      <c r="L33" s="111" t="s">
        <v>282</v>
      </c>
      <c r="M33" s="111" t="s">
        <v>282</v>
      </c>
      <c r="O33" s="111" t="s">
        <v>61</v>
      </c>
      <c r="S33" s="145"/>
      <c r="T33" s="145"/>
      <c r="U33" s="145"/>
      <c r="V33" s="145"/>
      <c r="W33" s="145"/>
      <c r="X33" s="145"/>
      <c r="Y33" s="145"/>
      <c r="Z33" s="145"/>
      <c r="AA33" s="145"/>
      <c r="AB33" s="145"/>
      <c r="AC33" s="145"/>
      <c r="AD33" s="145"/>
      <c r="AE33" s="145"/>
      <c r="AF33" s="145"/>
      <c r="AG33" s="145"/>
      <c r="AH33" s="145"/>
      <c r="AI33" s="145"/>
    </row>
    <row r="34" spans="2:35" s="111" customFormat="1" ht="13.8" x14ac:dyDescent="0.45">
      <c r="B34" s="350" t="e">
        <f>VLOOKUP(C34,[1]!Companies[#Data],3,FALSE)</f>
        <v>#REF!</v>
      </c>
      <c r="C34" s="111" t="s">
        <v>616</v>
      </c>
      <c r="D34" s="111" t="s">
        <v>576</v>
      </c>
      <c r="E34" s="111" t="s">
        <v>583</v>
      </c>
      <c r="F34" s="111" t="s">
        <v>61</v>
      </c>
      <c r="G34" s="111" t="s">
        <v>61</v>
      </c>
      <c r="H34" s="111" t="s">
        <v>596</v>
      </c>
      <c r="I34" s="111" t="s">
        <v>529</v>
      </c>
      <c r="J34" s="150">
        <v>-12167567</v>
      </c>
      <c r="K34" s="111" t="s">
        <v>282</v>
      </c>
      <c r="L34" s="111" t="s">
        <v>282</v>
      </c>
      <c r="M34" s="111" t="s">
        <v>282</v>
      </c>
      <c r="O34" s="111" t="s">
        <v>61</v>
      </c>
      <c r="S34" s="145"/>
      <c r="T34" s="145"/>
      <c r="U34" s="145"/>
      <c r="V34" s="145"/>
      <c r="W34" s="145"/>
      <c r="X34" s="145"/>
      <c r="Y34" s="145"/>
      <c r="Z34" s="145"/>
      <c r="AA34" s="145"/>
      <c r="AB34" s="145"/>
      <c r="AC34" s="145"/>
      <c r="AD34" s="145"/>
      <c r="AE34" s="145"/>
      <c r="AF34" s="145"/>
      <c r="AG34" s="145"/>
      <c r="AH34" s="145"/>
      <c r="AI34" s="145"/>
    </row>
    <row r="35" spans="2:35" s="111" customFormat="1" ht="13.8" x14ac:dyDescent="0.45">
      <c r="B35" s="350" t="e">
        <f>VLOOKUP(C35,[1]!Companies[#Data],3,FALSE)</f>
        <v>#REF!</v>
      </c>
      <c r="C35" s="111" t="s">
        <v>616</v>
      </c>
      <c r="D35" s="111" t="s">
        <v>576</v>
      </c>
      <c r="E35" s="111" t="s">
        <v>583</v>
      </c>
      <c r="F35" s="111" t="s">
        <v>61</v>
      </c>
      <c r="G35" s="111" t="s">
        <v>61</v>
      </c>
      <c r="H35" s="111" t="s">
        <v>617</v>
      </c>
      <c r="I35" s="111" t="s">
        <v>529</v>
      </c>
      <c r="J35" s="150">
        <v>-259263</v>
      </c>
      <c r="K35" s="111" t="s">
        <v>282</v>
      </c>
      <c r="L35" s="111" t="s">
        <v>282</v>
      </c>
      <c r="M35" s="111" t="s">
        <v>282</v>
      </c>
      <c r="O35" s="111" t="s">
        <v>61</v>
      </c>
      <c r="S35" s="145"/>
      <c r="T35" s="145"/>
      <c r="U35" s="145"/>
      <c r="V35" s="145"/>
      <c r="W35" s="145"/>
      <c r="X35" s="145"/>
      <c r="Y35" s="145"/>
      <c r="Z35" s="145"/>
      <c r="AA35" s="145"/>
      <c r="AB35" s="145"/>
      <c r="AC35" s="145"/>
      <c r="AD35" s="145"/>
      <c r="AE35" s="145"/>
      <c r="AF35" s="145"/>
      <c r="AG35" s="145"/>
      <c r="AH35" s="145"/>
      <c r="AI35" s="145"/>
    </row>
    <row r="36" spans="2:35" s="111" customFormat="1" ht="13.8" x14ac:dyDescent="0.45">
      <c r="B36" s="350" t="e">
        <f>VLOOKUP(C36,[1]!Companies[#Data],3,FALSE)</f>
        <v>#REF!</v>
      </c>
      <c r="C36" s="111" t="s">
        <v>618</v>
      </c>
      <c r="D36" s="111" t="s">
        <v>576</v>
      </c>
      <c r="E36" s="111" t="s">
        <v>583</v>
      </c>
      <c r="F36" s="111" t="s">
        <v>61</v>
      </c>
      <c r="G36" s="111" t="s">
        <v>61</v>
      </c>
      <c r="H36" s="111" t="s">
        <v>606</v>
      </c>
      <c r="I36" s="111" t="s">
        <v>529</v>
      </c>
      <c r="J36" s="150">
        <v>-70552602</v>
      </c>
      <c r="K36" s="111" t="s">
        <v>282</v>
      </c>
      <c r="L36" s="111" t="s">
        <v>282</v>
      </c>
      <c r="M36" s="111" t="s">
        <v>282</v>
      </c>
      <c r="O36" s="111" t="s">
        <v>61</v>
      </c>
      <c r="S36" s="145"/>
      <c r="T36" s="145"/>
      <c r="U36" s="145"/>
      <c r="V36" s="145"/>
      <c r="W36" s="145"/>
      <c r="X36" s="145"/>
      <c r="Y36" s="145"/>
      <c r="Z36" s="145"/>
      <c r="AA36" s="145"/>
      <c r="AB36" s="145"/>
      <c r="AC36" s="145"/>
      <c r="AD36" s="145"/>
      <c r="AE36" s="145"/>
      <c r="AF36" s="145"/>
      <c r="AG36" s="145"/>
      <c r="AH36" s="145"/>
      <c r="AI36" s="145"/>
    </row>
    <row r="37" spans="2:35" s="111" customFormat="1" ht="13.8" x14ac:dyDescent="0.45">
      <c r="B37" s="350" t="e">
        <f>VLOOKUP(C37,[1]!Companies[#Data],3,FALSE)</f>
        <v>#REF!</v>
      </c>
      <c r="C37" s="111" t="s">
        <v>618</v>
      </c>
      <c r="D37" s="111" t="s">
        <v>576</v>
      </c>
      <c r="E37" s="111" t="s">
        <v>583</v>
      </c>
      <c r="F37" s="111" t="s">
        <v>61</v>
      </c>
      <c r="G37" s="111" t="s">
        <v>61</v>
      </c>
      <c r="H37" s="111" t="s">
        <v>607</v>
      </c>
      <c r="I37" s="111" t="s">
        <v>529</v>
      </c>
      <c r="J37" s="150">
        <v>-14386627</v>
      </c>
      <c r="K37" s="111" t="s">
        <v>282</v>
      </c>
      <c r="L37" s="111" t="s">
        <v>282</v>
      </c>
      <c r="M37" s="111" t="s">
        <v>282</v>
      </c>
      <c r="O37" s="111" t="s">
        <v>61</v>
      </c>
      <c r="S37" s="145"/>
      <c r="T37" s="145"/>
      <c r="U37" s="145"/>
      <c r="V37" s="145"/>
      <c r="W37" s="145"/>
      <c r="X37" s="145"/>
      <c r="Y37" s="145"/>
      <c r="Z37" s="145"/>
      <c r="AA37" s="145"/>
      <c r="AB37" s="145"/>
      <c r="AC37" s="145"/>
      <c r="AD37" s="145"/>
      <c r="AE37" s="145"/>
      <c r="AF37" s="145"/>
      <c r="AG37" s="145"/>
      <c r="AH37" s="145"/>
      <c r="AI37" s="145"/>
    </row>
    <row r="38" spans="2:35" s="111" customFormat="1" ht="13.8" x14ac:dyDescent="0.45">
      <c r="B38" s="350" t="e">
        <f>VLOOKUP(C38,[1]!Companies[#Data],3,FALSE)</f>
        <v>#REF!</v>
      </c>
      <c r="C38" s="111" t="s">
        <v>618</v>
      </c>
      <c r="D38" s="111" t="s">
        <v>576</v>
      </c>
      <c r="E38" s="111" t="s">
        <v>583</v>
      </c>
      <c r="F38" s="111" t="s">
        <v>61</v>
      </c>
      <c r="G38" s="111" t="s">
        <v>61</v>
      </c>
      <c r="H38" s="111" t="s">
        <v>592</v>
      </c>
      <c r="I38" s="111" t="s">
        <v>529</v>
      </c>
      <c r="J38" s="150">
        <v>-2966483</v>
      </c>
      <c r="K38" s="111" t="s">
        <v>282</v>
      </c>
      <c r="L38" s="111" t="s">
        <v>282</v>
      </c>
      <c r="M38" s="111" t="s">
        <v>282</v>
      </c>
      <c r="O38" s="111" t="s">
        <v>61</v>
      </c>
      <c r="S38" s="145"/>
      <c r="T38" s="145"/>
      <c r="U38" s="145"/>
      <c r="V38" s="145"/>
      <c r="W38" s="145"/>
      <c r="X38" s="145"/>
      <c r="Y38" s="145"/>
      <c r="Z38" s="145"/>
      <c r="AA38" s="145"/>
      <c r="AB38" s="145"/>
      <c r="AC38" s="145"/>
      <c r="AD38" s="145"/>
      <c r="AE38" s="145"/>
      <c r="AF38" s="145"/>
      <c r="AG38" s="145"/>
      <c r="AH38" s="145"/>
      <c r="AI38" s="145"/>
    </row>
    <row r="39" spans="2:35" s="111" customFormat="1" ht="13.8" x14ac:dyDescent="0.45">
      <c r="B39" s="350" t="e">
        <f>VLOOKUP(C39,[1]!Companies[#Data],3,FALSE)</f>
        <v>#REF!</v>
      </c>
      <c r="C39" s="111" t="s">
        <v>619</v>
      </c>
      <c r="D39" s="111" t="s">
        <v>576</v>
      </c>
      <c r="E39" s="111" t="s">
        <v>583</v>
      </c>
      <c r="F39" s="111" t="s">
        <v>61</v>
      </c>
      <c r="G39" s="111" t="s">
        <v>61</v>
      </c>
      <c r="H39" s="111" t="s">
        <v>596</v>
      </c>
      <c r="I39" s="111" t="s">
        <v>529</v>
      </c>
      <c r="J39" s="150">
        <v>-8422915</v>
      </c>
      <c r="K39" s="111" t="s">
        <v>282</v>
      </c>
      <c r="L39" s="111" t="s">
        <v>282</v>
      </c>
      <c r="M39" s="111" t="s">
        <v>282</v>
      </c>
      <c r="O39" s="111" t="s">
        <v>61</v>
      </c>
      <c r="S39" s="145"/>
      <c r="T39" s="145"/>
      <c r="U39" s="145"/>
      <c r="V39" s="145"/>
      <c r="W39" s="145"/>
      <c r="X39" s="145"/>
      <c r="Y39" s="145"/>
      <c r="Z39" s="145"/>
      <c r="AA39" s="145"/>
      <c r="AB39" s="145"/>
      <c r="AC39" s="145"/>
      <c r="AD39" s="145"/>
      <c r="AE39" s="145"/>
      <c r="AF39" s="145"/>
      <c r="AG39" s="145"/>
      <c r="AH39" s="145"/>
      <c r="AI39" s="145"/>
    </row>
    <row r="40" spans="2:35" s="111" customFormat="1" ht="13.8" x14ac:dyDescent="0.45">
      <c r="B40" s="350" t="e">
        <f>VLOOKUP(C40,[1]!Companies[#Data],3,FALSE)</f>
        <v>#REF!</v>
      </c>
      <c r="C40" s="111" t="s">
        <v>619</v>
      </c>
      <c r="D40" s="111" t="s">
        <v>576</v>
      </c>
      <c r="E40" s="111" t="s">
        <v>583</v>
      </c>
      <c r="F40" s="111" t="s">
        <v>61</v>
      </c>
      <c r="G40" s="111" t="s">
        <v>61</v>
      </c>
      <c r="H40" s="111" t="s">
        <v>620</v>
      </c>
      <c r="I40" s="111" t="s">
        <v>529</v>
      </c>
      <c r="J40" s="150">
        <v>-7541281</v>
      </c>
      <c r="K40" s="111" t="s">
        <v>282</v>
      </c>
      <c r="L40" s="111" t="s">
        <v>282</v>
      </c>
      <c r="M40" s="111" t="s">
        <v>282</v>
      </c>
      <c r="O40" s="111" t="s">
        <v>61</v>
      </c>
      <c r="S40" s="145"/>
      <c r="T40" s="145"/>
      <c r="U40" s="145"/>
      <c r="V40" s="145"/>
      <c r="W40" s="145"/>
      <c r="X40" s="145"/>
      <c r="Y40" s="145"/>
      <c r="Z40" s="145"/>
      <c r="AA40" s="145"/>
      <c r="AB40" s="145"/>
      <c r="AC40" s="145"/>
      <c r="AD40" s="145"/>
      <c r="AE40" s="145"/>
      <c r="AF40" s="145"/>
      <c r="AG40" s="145"/>
      <c r="AH40" s="145"/>
      <c r="AI40" s="145"/>
    </row>
    <row r="41" spans="2:35" s="111" customFormat="1" ht="13.8" x14ac:dyDescent="0.45">
      <c r="B41" s="350" t="e">
        <f>VLOOKUP(C41,[1]!Companies[#Data],3,FALSE)</f>
        <v>#REF!</v>
      </c>
      <c r="C41" s="111" t="s">
        <v>619</v>
      </c>
      <c r="D41" s="111" t="s">
        <v>576</v>
      </c>
      <c r="E41" s="111" t="s">
        <v>583</v>
      </c>
      <c r="F41" s="111" t="s">
        <v>61</v>
      </c>
      <c r="G41" s="111" t="s">
        <v>61</v>
      </c>
      <c r="H41" s="111" t="s">
        <v>621</v>
      </c>
      <c r="I41" s="111" t="s">
        <v>529</v>
      </c>
      <c r="J41" s="150">
        <v>-951111</v>
      </c>
      <c r="K41" s="111" t="s">
        <v>282</v>
      </c>
      <c r="L41" s="111" t="s">
        <v>282</v>
      </c>
      <c r="M41" s="111" t="s">
        <v>282</v>
      </c>
      <c r="O41" s="111" t="s">
        <v>61</v>
      </c>
      <c r="S41" s="145"/>
      <c r="T41" s="145"/>
      <c r="U41" s="145"/>
      <c r="V41" s="145"/>
      <c r="W41" s="145"/>
      <c r="X41" s="145"/>
      <c r="Y41" s="145"/>
      <c r="Z41" s="145"/>
      <c r="AA41" s="145"/>
      <c r="AB41" s="145"/>
      <c r="AC41" s="145"/>
      <c r="AD41" s="145"/>
      <c r="AE41" s="145"/>
      <c r="AF41" s="145"/>
      <c r="AG41" s="145"/>
      <c r="AH41" s="145"/>
      <c r="AI41" s="145"/>
    </row>
    <row r="42" spans="2:35" s="111" customFormat="1" ht="13.8" x14ac:dyDescent="0.45">
      <c r="B42" s="350" t="e">
        <f>VLOOKUP(C42,[1]!Companies[#Data],3,FALSE)</f>
        <v>#REF!</v>
      </c>
      <c r="C42" s="111" t="s">
        <v>622</v>
      </c>
      <c r="D42" s="111" t="s">
        <v>577</v>
      </c>
      <c r="E42" s="111" t="s">
        <v>584</v>
      </c>
      <c r="F42" s="111" t="s">
        <v>61</v>
      </c>
      <c r="G42" s="111" t="s">
        <v>61</v>
      </c>
      <c r="H42" s="111" t="s">
        <v>623</v>
      </c>
      <c r="I42" s="111" t="s">
        <v>529</v>
      </c>
      <c r="J42" s="150">
        <v>355320</v>
      </c>
      <c r="K42" s="111" t="s">
        <v>282</v>
      </c>
      <c r="L42" s="111" t="s">
        <v>282</v>
      </c>
      <c r="M42" s="111" t="s">
        <v>282</v>
      </c>
      <c r="O42" s="111" t="s">
        <v>61</v>
      </c>
      <c r="S42" s="145"/>
      <c r="T42" s="145"/>
      <c r="U42" s="145"/>
      <c r="V42" s="145"/>
      <c r="W42" s="145"/>
      <c r="X42" s="145"/>
      <c r="Y42" s="145"/>
      <c r="Z42" s="145"/>
      <c r="AA42" s="145"/>
      <c r="AB42" s="145"/>
      <c r="AC42" s="145"/>
      <c r="AD42" s="145"/>
      <c r="AE42" s="145"/>
      <c r="AF42" s="145"/>
      <c r="AG42" s="145"/>
      <c r="AH42" s="145"/>
      <c r="AI42" s="145"/>
    </row>
    <row r="43" spans="2:35" s="111" customFormat="1" ht="13.8" x14ac:dyDescent="0.45">
      <c r="B43" s="350" t="e">
        <f>VLOOKUP(C43,[1]!Companies[#Data],3,FALSE)</f>
        <v>#REF!</v>
      </c>
      <c r="C43" s="111" t="s">
        <v>622</v>
      </c>
      <c r="D43" s="111" t="s">
        <v>577</v>
      </c>
      <c r="E43" s="111" t="s">
        <v>584</v>
      </c>
      <c r="F43" s="111" t="s">
        <v>61</v>
      </c>
      <c r="G43" s="111" t="s">
        <v>61</v>
      </c>
      <c r="H43" s="111" t="s">
        <v>624</v>
      </c>
      <c r="I43" s="111" t="s">
        <v>529</v>
      </c>
      <c r="J43" s="150">
        <v>61500</v>
      </c>
      <c r="K43" s="111" t="s">
        <v>282</v>
      </c>
      <c r="L43" s="111" t="s">
        <v>282</v>
      </c>
      <c r="M43" s="111" t="s">
        <v>282</v>
      </c>
      <c r="O43" s="111" t="s">
        <v>61</v>
      </c>
      <c r="S43" s="145"/>
      <c r="T43" s="145"/>
      <c r="U43" s="145"/>
      <c r="V43" s="145"/>
      <c r="W43" s="145"/>
      <c r="X43" s="145"/>
      <c r="Y43" s="145"/>
      <c r="Z43" s="145"/>
      <c r="AA43" s="145"/>
      <c r="AB43" s="145"/>
      <c r="AC43" s="145"/>
      <c r="AD43" s="145"/>
      <c r="AE43" s="145"/>
      <c r="AF43" s="145"/>
      <c r="AG43" s="145"/>
      <c r="AH43" s="145"/>
      <c r="AI43" s="145"/>
    </row>
    <row r="44" spans="2:35" s="111" customFormat="1" ht="13.8" x14ac:dyDescent="0.45">
      <c r="B44" s="350" t="e">
        <f>VLOOKUP(C44,[1]!Companies[#Data],3,FALSE)</f>
        <v>#REF!</v>
      </c>
      <c r="C44" s="111" t="s">
        <v>622</v>
      </c>
      <c r="D44" s="111" t="s">
        <v>577</v>
      </c>
      <c r="E44" s="111" t="s">
        <v>584</v>
      </c>
      <c r="F44" s="111" t="s">
        <v>61</v>
      </c>
      <c r="G44" s="111" t="s">
        <v>61</v>
      </c>
      <c r="H44" s="111" t="s">
        <v>625</v>
      </c>
      <c r="I44" s="111" t="s">
        <v>529</v>
      </c>
      <c r="J44" s="150">
        <v>456915</v>
      </c>
      <c r="K44" s="111" t="s">
        <v>282</v>
      </c>
      <c r="L44" s="111" t="s">
        <v>282</v>
      </c>
      <c r="M44" s="111" t="s">
        <v>282</v>
      </c>
      <c r="O44" s="111" t="s">
        <v>61</v>
      </c>
      <c r="S44" s="145"/>
      <c r="T44" s="145"/>
      <c r="U44" s="145"/>
      <c r="V44" s="145"/>
      <c r="W44" s="145"/>
      <c r="X44" s="145"/>
      <c r="Y44" s="145"/>
      <c r="Z44" s="145"/>
      <c r="AA44" s="145"/>
      <c r="AB44" s="145"/>
      <c r="AC44" s="145"/>
      <c r="AD44" s="145"/>
      <c r="AE44" s="145"/>
      <c r="AF44" s="145"/>
      <c r="AG44" s="145"/>
      <c r="AH44" s="145"/>
      <c r="AI44" s="145"/>
    </row>
    <row r="45" spans="2:35" s="111" customFormat="1" ht="13.8" x14ac:dyDescent="0.45">
      <c r="B45" s="350" t="e">
        <f>VLOOKUP(C45,[1]!Companies[#Data],3,FALSE)</f>
        <v>#REF!</v>
      </c>
      <c r="C45" s="111" t="s">
        <v>622</v>
      </c>
      <c r="D45" s="111" t="s">
        <v>577</v>
      </c>
      <c r="E45" s="111" t="s">
        <v>584</v>
      </c>
      <c r="F45" s="111" t="s">
        <v>61</v>
      </c>
      <c r="G45" s="111" t="s">
        <v>61</v>
      </c>
      <c r="H45" s="111" t="s">
        <v>626</v>
      </c>
      <c r="I45" s="111" t="s">
        <v>529</v>
      </c>
      <c r="J45" s="150">
        <v>277800</v>
      </c>
      <c r="K45" s="111" t="s">
        <v>282</v>
      </c>
      <c r="L45" s="111" t="s">
        <v>282</v>
      </c>
      <c r="M45" s="111" t="s">
        <v>282</v>
      </c>
      <c r="O45" s="111" t="s">
        <v>61</v>
      </c>
      <c r="S45" s="145"/>
      <c r="T45" s="145"/>
      <c r="U45" s="145"/>
      <c r="V45" s="145"/>
      <c r="W45" s="145"/>
      <c r="X45" s="145"/>
      <c r="Y45" s="145"/>
      <c r="Z45" s="145"/>
      <c r="AA45" s="145"/>
      <c r="AB45" s="145"/>
      <c r="AC45" s="145"/>
      <c r="AD45" s="145"/>
      <c r="AE45" s="145"/>
      <c r="AF45" s="145"/>
      <c r="AG45" s="145"/>
      <c r="AH45" s="145"/>
      <c r="AI45" s="145"/>
    </row>
    <row r="46" spans="2:35" s="111" customFormat="1" ht="13.8" x14ac:dyDescent="0.45">
      <c r="B46" s="350" t="e">
        <f>VLOOKUP(C46,[1]!Companies[#Data],3,FALSE)</f>
        <v>#REF!</v>
      </c>
      <c r="C46" s="111" t="s">
        <v>627</v>
      </c>
      <c r="D46" s="111" t="s">
        <v>577</v>
      </c>
      <c r="E46" s="111" t="s">
        <v>584</v>
      </c>
      <c r="F46" s="111" t="s">
        <v>61</v>
      </c>
      <c r="G46" s="111" t="s">
        <v>61</v>
      </c>
      <c r="H46" s="111" t="s">
        <v>628</v>
      </c>
      <c r="I46" s="111" t="s">
        <v>529</v>
      </c>
      <c r="J46" s="150">
        <v>36750</v>
      </c>
      <c r="K46" s="111" t="s">
        <v>282</v>
      </c>
      <c r="L46" s="111" t="s">
        <v>282</v>
      </c>
      <c r="M46" s="111" t="s">
        <v>282</v>
      </c>
      <c r="O46" s="111" t="s">
        <v>61</v>
      </c>
      <c r="S46" s="145"/>
      <c r="T46" s="145"/>
      <c r="U46" s="145"/>
      <c r="V46" s="145"/>
      <c r="W46" s="145"/>
      <c r="X46" s="145"/>
      <c r="Y46" s="145"/>
      <c r="Z46" s="145"/>
      <c r="AA46" s="145"/>
      <c r="AB46" s="145"/>
      <c r="AC46" s="145"/>
      <c r="AD46" s="145"/>
      <c r="AE46" s="145"/>
      <c r="AF46" s="145"/>
      <c r="AG46" s="145"/>
      <c r="AH46" s="145"/>
      <c r="AI46" s="145"/>
    </row>
    <row r="47" spans="2:35" s="111" customFormat="1" ht="13.8" x14ac:dyDescent="0.45">
      <c r="B47" s="350" t="e">
        <f>VLOOKUP(C47,[1]!Companies[#Data],3,FALSE)</f>
        <v>#REF!</v>
      </c>
      <c r="C47" s="111" t="s">
        <v>627</v>
      </c>
      <c r="D47" s="111" t="s">
        <v>577</v>
      </c>
      <c r="E47" s="111" t="s">
        <v>584</v>
      </c>
      <c r="F47" s="111" t="s">
        <v>61</v>
      </c>
      <c r="G47" s="111" t="s">
        <v>61</v>
      </c>
      <c r="H47" s="111" t="s">
        <v>629</v>
      </c>
      <c r="I47" s="111" t="s">
        <v>529</v>
      </c>
      <c r="J47" s="150">
        <v>347490</v>
      </c>
      <c r="K47" s="111" t="s">
        <v>282</v>
      </c>
      <c r="L47" s="111" t="s">
        <v>282</v>
      </c>
      <c r="M47" s="111" t="s">
        <v>282</v>
      </c>
      <c r="O47" s="111" t="s">
        <v>61</v>
      </c>
      <c r="S47" s="145"/>
      <c r="T47" s="145"/>
      <c r="U47" s="145"/>
      <c r="V47" s="145"/>
      <c r="W47" s="145"/>
      <c r="X47" s="145"/>
      <c r="Y47" s="145"/>
      <c r="Z47" s="145"/>
      <c r="AA47" s="145"/>
      <c r="AB47" s="145"/>
      <c r="AC47" s="145"/>
      <c r="AD47" s="145"/>
      <c r="AE47" s="145"/>
      <c r="AF47" s="145"/>
      <c r="AG47" s="145"/>
      <c r="AH47" s="145"/>
      <c r="AI47" s="145"/>
    </row>
    <row r="48" spans="2:35" s="111" customFormat="1" ht="13.8" x14ac:dyDescent="0.45">
      <c r="B48" s="350" t="e">
        <f>VLOOKUP(C48,[1]!Companies[#Data],3,FALSE)</f>
        <v>#REF!</v>
      </c>
      <c r="C48" s="111" t="s">
        <v>627</v>
      </c>
      <c r="D48" s="111" t="s">
        <v>577</v>
      </c>
      <c r="E48" s="111" t="s">
        <v>584</v>
      </c>
      <c r="F48" s="111" t="s">
        <v>61</v>
      </c>
      <c r="G48" s="111" t="s">
        <v>61</v>
      </c>
      <c r="H48" s="111" t="s">
        <v>630</v>
      </c>
      <c r="I48" s="111" t="s">
        <v>529</v>
      </c>
      <c r="J48" s="150">
        <v>47580</v>
      </c>
      <c r="K48" s="111" t="s">
        <v>282</v>
      </c>
      <c r="L48" s="111" t="s">
        <v>282</v>
      </c>
      <c r="M48" s="111" t="s">
        <v>282</v>
      </c>
      <c r="O48" s="111" t="s">
        <v>61</v>
      </c>
      <c r="S48" s="145"/>
      <c r="T48" s="145"/>
      <c r="U48" s="145"/>
      <c r="V48" s="145"/>
      <c r="W48" s="145"/>
      <c r="X48" s="145"/>
      <c r="Y48" s="145"/>
      <c r="Z48" s="145"/>
      <c r="AA48" s="145"/>
      <c r="AB48" s="145"/>
      <c r="AC48" s="145"/>
      <c r="AD48" s="145"/>
      <c r="AE48" s="145"/>
      <c r="AF48" s="145"/>
      <c r="AG48" s="145"/>
      <c r="AH48" s="145"/>
      <c r="AI48" s="145"/>
    </row>
    <row r="49" spans="2:35" s="111" customFormat="1" ht="13.8" x14ac:dyDescent="0.45">
      <c r="B49" s="350" t="e">
        <f>VLOOKUP(C49,[1]!Companies[#Data],3,FALSE)</f>
        <v>#REF!</v>
      </c>
      <c r="C49" s="111" t="s">
        <v>627</v>
      </c>
      <c r="D49" s="111" t="s">
        <v>577</v>
      </c>
      <c r="E49" s="111" t="s">
        <v>584</v>
      </c>
      <c r="F49" s="111" t="s">
        <v>61</v>
      </c>
      <c r="G49" s="111" t="s">
        <v>61</v>
      </c>
      <c r="H49" s="111" t="s">
        <v>631</v>
      </c>
      <c r="I49" s="111" t="s">
        <v>529</v>
      </c>
      <c r="J49" s="150">
        <v>220500</v>
      </c>
      <c r="K49" s="111" t="s">
        <v>282</v>
      </c>
      <c r="L49" s="111" t="s">
        <v>282</v>
      </c>
      <c r="M49" s="111" t="s">
        <v>282</v>
      </c>
      <c r="O49" s="111" t="s">
        <v>61</v>
      </c>
      <c r="S49" s="145"/>
      <c r="T49" s="145"/>
      <c r="U49" s="145"/>
      <c r="V49" s="145"/>
      <c r="W49" s="145"/>
      <c r="X49" s="145"/>
      <c r="Y49" s="145"/>
      <c r="Z49" s="145"/>
      <c r="AA49" s="145"/>
      <c r="AB49" s="145"/>
      <c r="AC49" s="145"/>
      <c r="AD49" s="145"/>
      <c r="AE49" s="145"/>
      <c r="AF49" s="145"/>
      <c r="AG49" s="145"/>
      <c r="AH49" s="145"/>
      <c r="AI49" s="145"/>
    </row>
    <row r="50" spans="2:35" s="111" customFormat="1" ht="13.8" x14ac:dyDescent="0.45">
      <c r="B50" s="350" t="e">
        <f>VLOOKUP(C50,[1]!Companies[#Data],3,FALSE)</f>
        <v>#REF!</v>
      </c>
      <c r="C50" s="111" t="s">
        <v>627</v>
      </c>
      <c r="D50" s="111" t="s">
        <v>577</v>
      </c>
      <c r="E50" s="111" t="s">
        <v>584</v>
      </c>
      <c r="F50" s="111" t="s">
        <v>61</v>
      </c>
      <c r="G50" s="111" t="s">
        <v>61</v>
      </c>
      <c r="H50" s="111" t="s">
        <v>632</v>
      </c>
      <c r="I50" s="111" t="s">
        <v>529</v>
      </c>
      <c r="J50" s="150">
        <v>281610</v>
      </c>
      <c r="K50" s="111" t="s">
        <v>282</v>
      </c>
      <c r="L50" s="111" t="s">
        <v>282</v>
      </c>
      <c r="M50" s="111" t="s">
        <v>282</v>
      </c>
      <c r="O50" s="111" t="s">
        <v>61</v>
      </c>
      <c r="S50" s="145"/>
      <c r="T50" s="145"/>
      <c r="U50" s="145"/>
      <c r="V50" s="145"/>
      <c r="W50" s="145"/>
      <c r="X50" s="145"/>
      <c r="Y50" s="145"/>
      <c r="Z50" s="145"/>
      <c r="AA50" s="145"/>
      <c r="AB50" s="145"/>
      <c r="AC50" s="145"/>
      <c r="AD50" s="145"/>
      <c r="AE50" s="145"/>
      <c r="AF50" s="145"/>
      <c r="AG50" s="145"/>
      <c r="AH50" s="145"/>
      <c r="AI50" s="145"/>
    </row>
    <row r="51" spans="2:35" s="111" customFormat="1" ht="13.8" x14ac:dyDescent="0.45">
      <c r="B51" s="350" t="e">
        <f>VLOOKUP(C51,[1]!Companies[#Data],3,FALSE)</f>
        <v>#REF!</v>
      </c>
      <c r="C51" s="111" t="s">
        <v>627</v>
      </c>
      <c r="D51" s="111" t="s">
        <v>577</v>
      </c>
      <c r="E51" s="111" t="s">
        <v>584</v>
      </c>
      <c r="F51" s="111" t="s">
        <v>61</v>
      </c>
      <c r="G51" s="111" t="s">
        <v>61</v>
      </c>
      <c r="H51" s="111" t="s">
        <v>633</v>
      </c>
      <c r="I51" s="111" t="s">
        <v>529</v>
      </c>
      <c r="J51" s="150">
        <v>147</v>
      </c>
      <c r="K51" s="111" t="s">
        <v>282</v>
      </c>
      <c r="L51" s="111" t="s">
        <v>282</v>
      </c>
      <c r="M51" s="111" t="s">
        <v>282</v>
      </c>
      <c r="O51" s="111" t="s">
        <v>61</v>
      </c>
      <c r="S51" s="145"/>
      <c r="T51" s="145"/>
      <c r="U51" s="145"/>
      <c r="V51" s="145"/>
      <c r="W51" s="145"/>
      <c r="X51" s="145"/>
      <c r="Y51" s="145"/>
      <c r="Z51" s="145"/>
      <c r="AA51" s="145"/>
      <c r="AB51" s="145"/>
      <c r="AC51" s="145"/>
      <c r="AD51" s="145"/>
      <c r="AE51" s="145"/>
      <c r="AF51" s="145"/>
      <c r="AG51" s="145"/>
      <c r="AH51" s="145"/>
      <c r="AI51" s="145"/>
    </row>
    <row r="52" spans="2:35" s="111" customFormat="1" ht="13.8" x14ac:dyDescent="0.45">
      <c r="B52" s="350" t="e">
        <f>VLOOKUP(C52,[1]!Companies[#Data],3,FALSE)</f>
        <v>#REF!</v>
      </c>
      <c r="C52" s="111" t="s">
        <v>627</v>
      </c>
      <c r="D52" s="111" t="s">
        <v>577</v>
      </c>
      <c r="E52" s="111" t="s">
        <v>584</v>
      </c>
      <c r="F52" s="111" t="s">
        <v>61</v>
      </c>
      <c r="G52" s="111" t="s">
        <v>61</v>
      </c>
      <c r="H52" s="111" t="s">
        <v>634</v>
      </c>
      <c r="I52" s="111" t="s">
        <v>529</v>
      </c>
      <c r="J52" s="150">
        <v>7291.35</v>
      </c>
      <c r="K52" s="111" t="s">
        <v>282</v>
      </c>
      <c r="L52" s="111" t="s">
        <v>282</v>
      </c>
      <c r="M52" s="111" t="s">
        <v>282</v>
      </c>
      <c r="O52" s="111" t="s">
        <v>61</v>
      </c>
      <c r="S52" s="145"/>
      <c r="T52" s="145"/>
      <c r="U52" s="145"/>
      <c r="V52" s="145"/>
      <c r="W52" s="145"/>
      <c r="X52" s="145"/>
      <c r="Y52" s="145"/>
      <c r="Z52" s="145"/>
      <c r="AA52" s="145"/>
      <c r="AB52" s="145"/>
      <c r="AC52" s="145"/>
      <c r="AD52" s="145"/>
      <c r="AE52" s="145"/>
      <c r="AF52" s="145"/>
      <c r="AG52" s="145"/>
      <c r="AH52" s="145"/>
      <c r="AI52" s="145"/>
    </row>
    <row r="53" spans="2:35" s="111" customFormat="1" ht="13.8" x14ac:dyDescent="0.45">
      <c r="B53" s="350" t="e">
        <f>VLOOKUP(C53,[1]!Companies[#Data],3,FALSE)</f>
        <v>#REF!</v>
      </c>
      <c r="C53" s="111" t="s">
        <v>627</v>
      </c>
      <c r="D53" s="111" t="s">
        <v>577</v>
      </c>
      <c r="E53" s="111" t="s">
        <v>584</v>
      </c>
      <c r="F53" s="111" t="s">
        <v>61</v>
      </c>
      <c r="G53" s="111" t="s">
        <v>61</v>
      </c>
      <c r="H53" s="111" t="s">
        <v>635</v>
      </c>
      <c r="I53" s="111" t="s">
        <v>529</v>
      </c>
      <c r="J53" s="150">
        <v>497.28</v>
      </c>
      <c r="K53" s="111" t="s">
        <v>282</v>
      </c>
      <c r="L53" s="111" t="s">
        <v>282</v>
      </c>
      <c r="M53" s="111" t="s">
        <v>282</v>
      </c>
      <c r="O53" s="111" t="s">
        <v>61</v>
      </c>
      <c r="S53" s="145"/>
      <c r="T53" s="145"/>
      <c r="U53" s="145"/>
      <c r="V53" s="145"/>
      <c r="W53" s="145"/>
      <c r="X53" s="145"/>
      <c r="Y53" s="145"/>
      <c r="Z53" s="145"/>
      <c r="AA53" s="145"/>
      <c r="AB53" s="145"/>
      <c r="AC53" s="145"/>
      <c r="AD53" s="145"/>
      <c r="AE53" s="145"/>
      <c r="AF53" s="145"/>
      <c r="AG53" s="145"/>
      <c r="AH53" s="145"/>
      <c r="AI53" s="145"/>
    </row>
    <row r="54" spans="2:35" s="111" customFormat="1" ht="13.8" x14ac:dyDescent="0.45">
      <c r="B54" s="350" t="e">
        <f>VLOOKUP(C54,[1]!Companies[#Data],3,FALSE)</f>
        <v>#REF!</v>
      </c>
      <c r="C54" s="111" t="s">
        <v>627</v>
      </c>
      <c r="D54" s="111" t="s">
        <v>577</v>
      </c>
      <c r="E54" s="111" t="s">
        <v>584</v>
      </c>
      <c r="F54" s="111" t="s">
        <v>61</v>
      </c>
      <c r="G54" s="111" t="s">
        <v>61</v>
      </c>
      <c r="H54" s="111" t="s">
        <v>636</v>
      </c>
      <c r="I54" s="111" t="s">
        <v>529</v>
      </c>
      <c r="J54" s="150">
        <v>610.32000000000005</v>
      </c>
      <c r="K54" s="111" t="s">
        <v>282</v>
      </c>
      <c r="L54" s="111" t="s">
        <v>282</v>
      </c>
      <c r="M54" s="111" t="s">
        <v>282</v>
      </c>
      <c r="O54" s="111" t="s">
        <v>61</v>
      </c>
      <c r="S54" s="145"/>
      <c r="T54" s="145"/>
      <c r="U54" s="145"/>
      <c r="V54" s="145"/>
      <c r="W54" s="145"/>
      <c r="X54" s="145"/>
      <c r="Y54" s="145"/>
      <c r="Z54" s="145"/>
      <c r="AA54" s="145"/>
      <c r="AB54" s="145"/>
      <c r="AC54" s="145"/>
      <c r="AD54" s="145"/>
      <c r="AE54" s="145"/>
      <c r="AF54" s="145"/>
      <c r="AG54" s="145"/>
      <c r="AH54" s="145"/>
      <c r="AI54" s="145"/>
    </row>
    <row r="55" spans="2:35" s="111" customFormat="1" ht="13.8" x14ac:dyDescent="0.45">
      <c r="B55" s="350" t="e">
        <f>VLOOKUP(C55,[1]!Companies[#Data],3,FALSE)</f>
        <v>#REF!</v>
      </c>
      <c r="C55" s="111" t="s">
        <v>627</v>
      </c>
      <c r="D55" s="111" t="s">
        <v>577</v>
      </c>
      <c r="E55" s="111" t="s">
        <v>584</v>
      </c>
      <c r="F55" s="111" t="s">
        <v>61</v>
      </c>
      <c r="G55" s="111" t="s">
        <v>61</v>
      </c>
      <c r="H55" s="111" t="s">
        <v>637</v>
      </c>
      <c r="I55" s="111" t="s">
        <v>529</v>
      </c>
      <c r="J55" s="150">
        <v>921.41</v>
      </c>
      <c r="K55" s="111" t="s">
        <v>282</v>
      </c>
      <c r="L55" s="111" t="s">
        <v>282</v>
      </c>
      <c r="M55" s="111" t="s">
        <v>282</v>
      </c>
      <c r="O55" s="111" t="s">
        <v>61</v>
      </c>
      <c r="S55" s="145"/>
      <c r="T55" s="145"/>
      <c r="U55" s="145"/>
      <c r="V55" s="145"/>
      <c r="W55" s="145"/>
      <c r="X55" s="145"/>
      <c r="Y55" s="145"/>
      <c r="Z55" s="145"/>
      <c r="AA55" s="145"/>
      <c r="AB55" s="145"/>
      <c r="AC55" s="145"/>
      <c r="AD55" s="145"/>
      <c r="AE55" s="145"/>
      <c r="AF55" s="145"/>
      <c r="AG55" s="145"/>
      <c r="AH55" s="145"/>
      <c r="AI55" s="145"/>
    </row>
    <row r="56" spans="2:35" s="111" customFormat="1" ht="13.8" x14ac:dyDescent="0.45">
      <c r="B56" s="350" t="e">
        <f>VLOOKUP(C56,[1]!Companies[#Data],3,FALSE)</f>
        <v>#REF!</v>
      </c>
      <c r="C56" s="111" t="s">
        <v>627</v>
      </c>
      <c r="D56" s="111" t="s">
        <v>577</v>
      </c>
      <c r="E56" s="111" t="s">
        <v>584</v>
      </c>
      <c r="F56" s="111" t="s">
        <v>61</v>
      </c>
      <c r="G56" s="111" t="s">
        <v>61</v>
      </c>
      <c r="H56" s="111" t="s">
        <v>638</v>
      </c>
      <c r="I56" s="111" t="s">
        <v>529</v>
      </c>
      <c r="J56" s="150">
        <v>1905.35</v>
      </c>
      <c r="K56" s="111" t="s">
        <v>282</v>
      </c>
      <c r="L56" s="111" t="s">
        <v>282</v>
      </c>
      <c r="M56" s="111" t="s">
        <v>282</v>
      </c>
      <c r="O56" s="111" t="s">
        <v>61</v>
      </c>
      <c r="S56" s="145"/>
      <c r="T56" s="145"/>
      <c r="U56" s="145"/>
      <c r="V56" s="145"/>
      <c r="W56" s="145"/>
      <c r="X56" s="145"/>
      <c r="Y56" s="145"/>
      <c r="Z56" s="145"/>
      <c r="AA56" s="145"/>
      <c r="AB56" s="145"/>
      <c r="AC56" s="145"/>
      <c r="AD56" s="145"/>
      <c r="AE56" s="145"/>
      <c r="AF56" s="145"/>
      <c r="AG56" s="145"/>
      <c r="AH56" s="145"/>
      <c r="AI56" s="145"/>
    </row>
    <row r="57" spans="2:35" s="111" customFormat="1" ht="13.8" x14ac:dyDescent="0.45">
      <c r="B57" s="350" t="e">
        <f>VLOOKUP(C57,[1]!Companies[#Data],3,FALSE)</f>
        <v>#REF!</v>
      </c>
      <c r="C57" s="111" t="s">
        <v>627</v>
      </c>
      <c r="D57" s="111" t="s">
        <v>577</v>
      </c>
      <c r="E57" s="111" t="s">
        <v>584</v>
      </c>
      <c r="F57" s="111" t="s">
        <v>61</v>
      </c>
      <c r="G57" s="111" t="s">
        <v>61</v>
      </c>
      <c r="H57" s="111" t="s">
        <v>639</v>
      </c>
      <c r="I57" s="111" t="s">
        <v>529</v>
      </c>
      <c r="J57" s="150">
        <v>40631.5</v>
      </c>
      <c r="K57" s="111" t="s">
        <v>282</v>
      </c>
      <c r="L57" s="111" t="s">
        <v>282</v>
      </c>
      <c r="M57" s="111" t="s">
        <v>282</v>
      </c>
      <c r="O57" s="111" t="s">
        <v>61</v>
      </c>
      <c r="S57" s="145"/>
      <c r="T57" s="145"/>
      <c r="U57" s="145"/>
      <c r="V57" s="145"/>
      <c r="W57" s="145"/>
      <c r="X57" s="145"/>
      <c r="Y57" s="145"/>
      <c r="Z57" s="145"/>
      <c r="AA57" s="145"/>
      <c r="AB57" s="145"/>
      <c r="AC57" s="145"/>
      <c r="AD57" s="145"/>
      <c r="AE57" s="145"/>
      <c r="AF57" s="145"/>
      <c r="AG57" s="145"/>
      <c r="AH57" s="145"/>
      <c r="AI57" s="145"/>
    </row>
    <row r="58" spans="2:35" s="111" customFormat="1" ht="13.8" x14ac:dyDescent="0.45">
      <c r="B58" s="350" t="e">
        <f>VLOOKUP(C58,[1]!Companies[#Data],3,FALSE)</f>
        <v>#REF!</v>
      </c>
      <c r="C58" s="111" t="s">
        <v>627</v>
      </c>
      <c r="D58" s="111" t="s">
        <v>577</v>
      </c>
      <c r="E58" s="111" t="s">
        <v>584</v>
      </c>
      <c r="F58" s="111" t="s">
        <v>61</v>
      </c>
      <c r="G58" s="111" t="s">
        <v>61</v>
      </c>
      <c r="H58" s="111" t="s">
        <v>640</v>
      </c>
      <c r="I58" s="111" t="s">
        <v>529</v>
      </c>
      <c r="J58" s="150">
        <v>10430</v>
      </c>
      <c r="K58" s="111" t="s">
        <v>282</v>
      </c>
      <c r="L58" s="111" t="s">
        <v>282</v>
      </c>
      <c r="M58" s="111" t="s">
        <v>282</v>
      </c>
      <c r="O58" s="111" t="s">
        <v>61</v>
      </c>
      <c r="S58" s="145"/>
      <c r="T58" s="145"/>
      <c r="U58" s="145"/>
      <c r="V58" s="145"/>
      <c r="W58" s="145"/>
      <c r="X58" s="145"/>
      <c r="Y58" s="145"/>
      <c r="Z58" s="145"/>
      <c r="AA58" s="145"/>
      <c r="AB58" s="145"/>
      <c r="AC58" s="145"/>
      <c r="AD58" s="145"/>
      <c r="AE58" s="145"/>
      <c r="AF58" s="145"/>
      <c r="AG58" s="145"/>
      <c r="AH58" s="145"/>
      <c r="AI58" s="145"/>
    </row>
    <row r="59" spans="2:35" s="111" customFormat="1" ht="13.8" x14ac:dyDescent="0.45">
      <c r="B59" s="350" t="e">
        <f>VLOOKUP(C59,[1]!Companies[#Data],3,FALSE)</f>
        <v>#REF!</v>
      </c>
      <c r="C59" s="111" t="s">
        <v>627</v>
      </c>
      <c r="D59" s="111" t="s">
        <v>577</v>
      </c>
      <c r="E59" s="111" t="s">
        <v>584</v>
      </c>
      <c r="F59" s="111" t="s">
        <v>61</v>
      </c>
      <c r="G59" s="111" t="s">
        <v>61</v>
      </c>
      <c r="H59" s="111" t="s">
        <v>641</v>
      </c>
      <c r="I59" s="111" t="s">
        <v>529</v>
      </c>
      <c r="J59" s="150">
        <v>214650</v>
      </c>
      <c r="K59" s="111" t="s">
        <v>282</v>
      </c>
      <c r="L59" s="111" t="s">
        <v>282</v>
      </c>
      <c r="M59" s="111" t="s">
        <v>282</v>
      </c>
      <c r="O59" s="111" t="s">
        <v>61</v>
      </c>
      <c r="S59" s="145"/>
      <c r="T59" s="145"/>
      <c r="U59" s="145"/>
      <c r="V59" s="145"/>
      <c r="W59" s="145"/>
      <c r="X59" s="145"/>
      <c r="Y59" s="145"/>
      <c r="Z59" s="145"/>
      <c r="AA59" s="145"/>
      <c r="AB59" s="145"/>
      <c r="AC59" s="145"/>
      <c r="AD59" s="145"/>
      <c r="AE59" s="145"/>
      <c r="AF59" s="145"/>
      <c r="AG59" s="145"/>
      <c r="AH59" s="145"/>
      <c r="AI59" s="145"/>
    </row>
    <row r="60" spans="2:35" s="111" customFormat="1" ht="13.8" x14ac:dyDescent="0.45">
      <c r="B60" s="350" t="e">
        <f>VLOOKUP(C60,[1]!Companies[#Data],3,FALSE)</f>
        <v>#REF!</v>
      </c>
      <c r="C60" s="111" t="s">
        <v>627</v>
      </c>
      <c r="D60" s="111" t="s">
        <v>577</v>
      </c>
      <c r="E60" s="111" t="s">
        <v>584</v>
      </c>
      <c r="F60" s="111" t="s">
        <v>61</v>
      </c>
      <c r="G60" s="111" t="s">
        <v>61</v>
      </c>
      <c r="H60" s="111" t="s">
        <v>642</v>
      </c>
      <c r="I60" s="111" t="s">
        <v>529</v>
      </c>
      <c r="J60" s="150">
        <v>32092.560000000001</v>
      </c>
      <c r="K60" s="111" t="s">
        <v>282</v>
      </c>
      <c r="L60" s="111" t="s">
        <v>282</v>
      </c>
      <c r="M60" s="111" t="s">
        <v>282</v>
      </c>
      <c r="O60" s="111" t="s">
        <v>61</v>
      </c>
      <c r="S60" s="145"/>
      <c r="T60" s="145"/>
      <c r="U60" s="145"/>
      <c r="V60" s="145"/>
      <c r="W60" s="145"/>
      <c r="X60" s="145"/>
      <c r="Y60" s="145"/>
      <c r="Z60" s="145"/>
      <c r="AA60" s="145"/>
      <c r="AB60" s="145"/>
      <c r="AC60" s="145"/>
      <c r="AD60" s="145"/>
      <c r="AE60" s="145"/>
      <c r="AF60" s="145"/>
      <c r="AG60" s="145"/>
      <c r="AH60" s="145"/>
      <c r="AI60" s="145"/>
    </row>
    <row r="61" spans="2:35" s="111" customFormat="1" ht="13.8" x14ac:dyDescent="0.45">
      <c r="B61" s="350" t="e">
        <f>VLOOKUP(C61,[1]!Companies[#Data],3,FALSE)</f>
        <v>#REF!</v>
      </c>
      <c r="C61" s="111" t="s">
        <v>591</v>
      </c>
      <c r="D61" s="111" t="s">
        <v>577</v>
      </c>
      <c r="E61" s="111" t="s">
        <v>584</v>
      </c>
      <c r="F61" s="111" t="s">
        <v>61</v>
      </c>
      <c r="G61" s="111" t="s">
        <v>61</v>
      </c>
      <c r="H61" s="111" t="s">
        <v>643</v>
      </c>
      <c r="I61" s="111" t="s">
        <v>529</v>
      </c>
      <c r="J61" s="150">
        <v>2000</v>
      </c>
      <c r="K61" s="111" t="s">
        <v>282</v>
      </c>
      <c r="L61" s="111" t="s">
        <v>282</v>
      </c>
      <c r="M61" s="111" t="s">
        <v>282</v>
      </c>
      <c r="O61" s="111" t="s">
        <v>61</v>
      </c>
      <c r="S61" s="145"/>
      <c r="T61" s="145"/>
      <c r="U61" s="145"/>
      <c r="V61" s="145"/>
      <c r="W61" s="145"/>
      <c r="X61" s="145"/>
      <c r="Y61" s="145"/>
      <c r="Z61" s="145"/>
      <c r="AA61" s="145"/>
      <c r="AB61" s="145"/>
      <c r="AC61" s="145"/>
      <c r="AD61" s="145"/>
      <c r="AE61" s="145"/>
      <c r="AF61" s="145"/>
      <c r="AG61" s="145"/>
      <c r="AH61" s="145"/>
      <c r="AI61" s="145"/>
    </row>
    <row r="62" spans="2:35" s="111" customFormat="1" ht="13.8" x14ac:dyDescent="0.45">
      <c r="B62" s="350" t="e">
        <f>VLOOKUP(C62,[1]!Companies[#Data],3,FALSE)</f>
        <v>#REF!</v>
      </c>
      <c r="C62" s="111" t="s">
        <v>591</v>
      </c>
      <c r="D62" s="111" t="s">
        <v>577</v>
      </c>
      <c r="E62" s="111" t="s">
        <v>584</v>
      </c>
      <c r="F62" s="111" t="s">
        <v>61</v>
      </c>
      <c r="G62" s="111" t="s">
        <v>61</v>
      </c>
      <c r="H62" s="111" t="s">
        <v>644</v>
      </c>
      <c r="I62" s="111" t="s">
        <v>529</v>
      </c>
      <c r="J62" s="150">
        <v>15718</v>
      </c>
      <c r="K62" s="111" t="s">
        <v>282</v>
      </c>
      <c r="L62" s="111" t="s">
        <v>282</v>
      </c>
      <c r="M62" s="111" t="s">
        <v>282</v>
      </c>
      <c r="O62" s="111" t="s">
        <v>61</v>
      </c>
      <c r="S62" s="145"/>
      <c r="T62" s="145"/>
      <c r="U62" s="145"/>
      <c r="V62" s="145"/>
      <c r="W62" s="145"/>
      <c r="X62" s="145"/>
      <c r="Y62" s="145"/>
      <c r="Z62" s="145"/>
      <c r="AA62" s="145"/>
      <c r="AB62" s="145"/>
      <c r="AC62" s="145"/>
      <c r="AD62" s="145"/>
      <c r="AE62" s="145"/>
      <c r="AF62" s="145"/>
      <c r="AG62" s="145"/>
      <c r="AH62" s="145"/>
      <c r="AI62" s="145"/>
    </row>
    <row r="63" spans="2:35" s="111" customFormat="1" ht="13.8" x14ac:dyDescent="0.45">
      <c r="B63" s="350" t="e">
        <f>VLOOKUP(C63,[1]!Companies[#Data],3,FALSE)</f>
        <v>#REF!</v>
      </c>
      <c r="C63" s="111" t="s">
        <v>591</v>
      </c>
      <c r="D63" s="111" t="s">
        <v>577</v>
      </c>
      <c r="E63" s="111" t="s">
        <v>584</v>
      </c>
      <c r="F63" s="111" t="s">
        <v>61</v>
      </c>
      <c r="G63" s="111" t="s">
        <v>61</v>
      </c>
      <c r="H63" s="111" t="s">
        <v>645</v>
      </c>
      <c r="I63" s="111" t="s">
        <v>529</v>
      </c>
      <c r="J63" s="150">
        <v>14587</v>
      </c>
      <c r="K63" s="111" t="s">
        <v>282</v>
      </c>
      <c r="L63" s="111" t="s">
        <v>282</v>
      </c>
      <c r="M63" s="111" t="s">
        <v>282</v>
      </c>
      <c r="O63" s="111" t="s">
        <v>61</v>
      </c>
      <c r="S63" s="145"/>
      <c r="T63" s="145"/>
      <c r="U63" s="145"/>
      <c r="V63" s="145"/>
      <c r="W63" s="145"/>
      <c r="X63" s="145"/>
      <c r="Y63" s="145"/>
      <c r="Z63" s="145"/>
      <c r="AA63" s="145"/>
      <c r="AB63" s="145"/>
      <c r="AC63" s="145"/>
      <c r="AD63" s="145"/>
      <c r="AE63" s="145"/>
      <c r="AF63" s="145"/>
      <c r="AG63" s="145"/>
      <c r="AH63" s="145"/>
      <c r="AI63" s="145"/>
    </row>
    <row r="64" spans="2:35" s="111" customFormat="1" ht="13.8" x14ac:dyDescent="0.45">
      <c r="B64" s="350" t="e">
        <f>VLOOKUP(C64,[1]!Companies[#Data],3,FALSE)</f>
        <v>#REF!</v>
      </c>
      <c r="C64" s="111" t="s">
        <v>591</v>
      </c>
      <c r="D64" s="111" t="s">
        <v>577</v>
      </c>
      <c r="E64" s="111" t="s">
        <v>584</v>
      </c>
      <c r="F64" s="111" t="s">
        <v>61</v>
      </c>
      <c r="G64" s="111" t="s">
        <v>61</v>
      </c>
      <c r="H64" s="111" t="s">
        <v>646</v>
      </c>
      <c r="I64" s="111" t="s">
        <v>529</v>
      </c>
      <c r="J64" s="150">
        <v>41300</v>
      </c>
      <c r="K64" s="111" t="s">
        <v>282</v>
      </c>
      <c r="L64" s="111" t="s">
        <v>282</v>
      </c>
      <c r="M64" s="111" t="s">
        <v>282</v>
      </c>
      <c r="O64" s="111" t="s">
        <v>61</v>
      </c>
      <c r="S64" s="145"/>
      <c r="T64" s="145"/>
      <c r="U64" s="145"/>
      <c r="V64" s="145"/>
      <c r="W64" s="145"/>
      <c r="X64" s="145"/>
      <c r="Y64" s="145"/>
      <c r="Z64" s="145"/>
      <c r="AA64" s="145"/>
      <c r="AB64" s="145"/>
      <c r="AC64" s="145"/>
      <c r="AD64" s="145"/>
      <c r="AE64" s="145"/>
      <c r="AF64" s="145"/>
      <c r="AG64" s="145"/>
      <c r="AH64" s="145"/>
      <c r="AI64" s="145"/>
    </row>
    <row r="65" spans="2:35" s="111" customFormat="1" ht="13.8" x14ac:dyDescent="0.45">
      <c r="B65" s="350" t="e">
        <f>VLOOKUP(C65,[1]!Companies[#Data],3,FALSE)</f>
        <v>#REF!</v>
      </c>
      <c r="C65" s="111" t="s">
        <v>591</v>
      </c>
      <c r="D65" s="111" t="s">
        <v>577</v>
      </c>
      <c r="E65" s="111" t="s">
        <v>584</v>
      </c>
      <c r="F65" s="111" t="s">
        <v>61</v>
      </c>
      <c r="G65" s="111" t="s">
        <v>61</v>
      </c>
      <c r="H65" s="111" t="s">
        <v>647</v>
      </c>
      <c r="I65" s="111" t="s">
        <v>529</v>
      </c>
      <c r="J65" s="150">
        <v>133380</v>
      </c>
      <c r="K65" s="111" t="s">
        <v>282</v>
      </c>
      <c r="L65" s="111" t="s">
        <v>282</v>
      </c>
      <c r="M65" s="111" t="s">
        <v>282</v>
      </c>
      <c r="O65" s="111" t="s">
        <v>61</v>
      </c>
      <c r="S65" s="145"/>
      <c r="T65" s="145"/>
      <c r="U65" s="145"/>
      <c r="V65" s="145"/>
      <c r="W65" s="145"/>
      <c r="X65" s="145"/>
      <c r="Y65" s="145"/>
      <c r="Z65" s="145"/>
      <c r="AA65" s="145"/>
      <c r="AB65" s="145"/>
      <c r="AC65" s="145"/>
      <c r="AD65" s="145"/>
      <c r="AE65" s="145"/>
      <c r="AF65" s="145"/>
      <c r="AG65" s="145"/>
      <c r="AH65" s="145"/>
      <c r="AI65" s="145"/>
    </row>
    <row r="66" spans="2:35" s="111" customFormat="1" ht="13.8" x14ac:dyDescent="0.45">
      <c r="B66" s="350" t="e">
        <f>VLOOKUP(C66,[1]!Companies[#Data],3,FALSE)</f>
        <v>#REF!</v>
      </c>
      <c r="C66" s="111" t="s">
        <v>591</v>
      </c>
      <c r="D66" s="111" t="s">
        <v>577</v>
      </c>
      <c r="E66" s="111" t="s">
        <v>584</v>
      </c>
      <c r="F66" s="111" t="s">
        <v>61</v>
      </c>
      <c r="G66" s="111" t="s">
        <v>61</v>
      </c>
      <c r="H66" s="111" t="s">
        <v>648</v>
      </c>
      <c r="I66" s="111" t="s">
        <v>529</v>
      </c>
      <c r="J66" s="150">
        <v>47880</v>
      </c>
      <c r="K66" s="111" t="s">
        <v>282</v>
      </c>
      <c r="L66" s="111" t="s">
        <v>282</v>
      </c>
      <c r="M66" s="111" t="s">
        <v>282</v>
      </c>
      <c r="O66" s="111" t="s">
        <v>61</v>
      </c>
      <c r="S66" s="145"/>
      <c r="T66" s="145"/>
      <c r="U66" s="145"/>
      <c r="V66" s="145"/>
      <c r="W66" s="145"/>
      <c r="X66" s="145"/>
      <c r="Y66" s="145"/>
      <c r="Z66" s="145"/>
      <c r="AA66" s="145"/>
      <c r="AB66" s="145"/>
      <c r="AC66" s="145"/>
      <c r="AD66" s="145"/>
      <c r="AE66" s="145"/>
      <c r="AF66" s="145"/>
      <c r="AG66" s="145"/>
      <c r="AH66" s="145"/>
      <c r="AI66" s="145"/>
    </row>
    <row r="67" spans="2:35" s="111" customFormat="1" ht="13.8" x14ac:dyDescent="0.45">
      <c r="B67" s="350" t="e">
        <f>VLOOKUP(C67,[1]!Companies[#Data],3,FALSE)</f>
        <v>#REF!</v>
      </c>
      <c r="C67" s="111" t="s">
        <v>591</v>
      </c>
      <c r="D67" s="111" t="s">
        <v>577</v>
      </c>
      <c r="E67" s="111" t="s">
        <v>584</v>
      </c>
      <c r="F67" s="111" t="s">
        <v>61</v>
      </c>
      <c r="G67" s="111" t="s">
        <v>61</v>
      </c>
      <c r="H67" s="111" t="s">
        <v>649</v>
      </c>
      <c r="I67" s="111" t="s">
        <v>529</v>
      </c>
      <c r="J67" s="150">
        <v>23695</v>
      </c>
      <c r="K67" s="111" t="s">
        <v>282</v>
      </c>
      <c r="L67" s="111" t="s">
        <v>282</v>
      </c>
      <c r="M67" s="111" t="s">
        <v>282</v>
      </c>
      <c r="O67" s="111" t="s">
        <v>61</v>
      </c>
      <c r="S67" s="145"/>
      <c r="T67" s="145"/>
      <c r="U67" s="145"/>
      <c r="V67" s="145"/>
      <c r="W67" s="145"/>
      <c r="X67" s="145"/>
      <c r="Y67" s="145"/>
      <c r="Z67" s="145"/>
      <c r="AA67" s="145"/>
      <c r="AB67" s="145"/>
      <c r="AC67" s="145"/>
      <c r="AD67" s="145"/>
      <c r="AE67" s="145"/>
      <c r="AF67" s="145"/>
      <c r="AG67" s="145"/>
      <c r="AH67" s="145"/>
      <c r="AI67" s="145"/>
    </row>
    <row r="68" spans="2:35" s="111" customFormat="1" ht="13.8" x14ac:dyDescent="0.45">
      <c r="B68" s="350" t="e">
        <f>VLOOKUP(C68,[1]!Companies[#Data],3,FALSE)</f>
        <v>#REF!</v>
      </c>
      <c r="C68" s="111" t="s">
        <v>591</v>
      </c>
      <c r="D68" s="111" t="s">
        <v>577</v>
      </c>
      <c r="E68" s="111" t="s">
        <v>584</v>
      </c>
      <c r="F68" s="111" t="s">
        <v>61</v>
      </c>
      <c r="G68" s="111" t="s">
        <v>61</v>
      </c>
      <c r="H68" s="111" t="s">
        <v>650</v>
      </c>
      <c r="I68" s="111" t="s">
        <v>529</v>
      </c>
      <c r="J68" s="150">
        <v>101880</v>
      </c>
      <c r="K68" s="111" t="s">
        <v>282</v>
      </c>
      <c r="L68" s="111" t="s">
        <v>282</v>
      </c>
      <c r="M68" s="111" t="s">
        <v>282</v>
      </c>
      <c r="O68" s="111" t="s">
        <v>61</v>
      </c>
      <c r="S68" s="145"/>
      <c r="T68" s="145"/>
      <c r="U68" s="145"/>
      <c r="V68" s="145"/>
      <c r="W68" s="145"/>
      <c r="X68" s="145"/>
      <c r="Y68" s="145"/>
      <c r="Z68" s="145"/>
      <c r="AA68" s="145"/>
      <c r="AB68" s="145"/>
      <c r="AC68" s="145"/>
      <c r="AD68" s="145"/>
      <c r="AE68" s="145"/>
      <c r="AF68" s="145"/>
      <c r="AG68" s="145"/>
      <c r="AH68" s="145"/>
      <c r="AI68" s="145"/>
    </row>
    <row r="69" spans="2:35" s="111" customFormat="1" ht="13.8" x14ac:dyDescent="0.45">
      <c r="B69" s="350" t="e">
        <f>VLOOKUP(C69,[1]!Companies[#Data],3,FALSE)</f>
        <v>#REF!</v>
      </c>
      <c r="C69" s="111" t="s">
        <v>591</v>
      </c>
      <c r="D69" s="111" t="s">
        <v>577</v>
      </c>
      <c r="E69" s="111" t="s">
        <v>584</v>
      </c>
      <c r="F69" s="111" t="s">
        <v>61</v>
      </c>
      <c r="G69" s="111" t="s">
        <v>61</v>
      </c>
      <c r="H69" s="111" t="s">
        <v>651</v>
      </c>
      <c r="I69" s="111" t="s">
        <v>529</v>
      </c>
      <c r="J69" s="150">
        <v>374040</v>
      </c>
      <c r="K69" s="111" t="s">
        <v>282</v>
      </c>
      <c r="L69" s="111" t="s">
        <v>282</v>
      </c>
      <c r="M69" s="111" t="s">
        <v>282</v>
      </c>
      <c r="O69" s="111" t="s">
        <v>61</v>
      </c>
      <c r="S69" s="145"/>
      <c r="T69" s="145"/>
      <c r="U69" s="145"/>
      <c r="V69" s="145"/>
      <c r="W69" s="145"/>
      <c r="X69" s="145"/>
      <c r="Y69" s="145"/>
      <c r="Z69" s="145"/>
      <c r="AA69" s="145"/>
      <c r="AB69" s="145"/>
      <c r="AC69" s="145"/>
      <c r="AD69" s="145"/>
      <c r="AE69" s="145"/>
      <c r="AF69" s="145"/>
      <c r="AG69" s="145"/>
      <c r="AH69" s="145"/>
      <c r="AI69" s="145"/>
    </row>
    <row r="70" spans="2:35" s="111" customFormat="1" ht="13.8" x14ac:dyDescent="0.45">
      <c r="B70" s="350" t="e">
        <f>VLOOKUP(C70,[1]!Companies[#Data],3,FALSE)</f>
        <v>#REF!</v>
      </c>
      <c r="C70" s="111" t="s">
        <v>591</v>
      </c>
      <c r="D70" s="111" t="s">
        <v>577</v>
      </c>
      <c r="E70" s="111" t="s">
        <v>584</v>
      </c>
      <c r="F70" s="111" t="s">
        <v>61</v>
      </c>
      <c r="G70" s="111" t="s">
        <v>61</v>
      </c>
      <c r="H70" s="111" t="s">
        <v>652</v>
      </c>
      <c r="I70" s="111" t="s">
        <v>529</v>
      </c>
      <c r="J70" s="150">
        <v>576240</v>
      </c>
      <c r="K70" s="111" t="s">
        <v>282</v>
      </c>
      <c r="L70" s="111" t="s">
        <v>282</v>
      </c>
      <c r="M70" s="111" t="s">
        <v>282</v>
      </c>
      <c r="O70" s="111" t="s">
        <v>61</v>
      </c>
      <c r="S70" s="145"/>
      <c r="T70" s="145"/>
      <c r="U70" s="145"/>
      <c r="V70" s="145"/>
      <c r="W70" s="145"/>
      <c r="X70" s="145"/>
      <c r="Y70" s="145"/>
      <c r="Z70" s="145"/>
      <c r="AA70" s="145"/>
      <c r="AB70" s="145"/>
      <c r="AC70" s="145"/>
      <c r="AD70" s="145"/>
      <c r="AE70" s="145"/>
      <c r="AF70" s="145"/>
      <c r="AG70" s="145"/>
      <c r="AH70" s="145"/>
      <c r="AI70" s="145"/>
    </row>
    <row r="71" spans="2:35" s="111" customFormat="1" ht="13.8" x14ac:dyDescent="0.45">
      <c r="B71" s="350" t="e">
        <f>VLOOKUP(C71,[1]!Companies[#Data],3,FALSE)</f>
        <v>#REF!</v>
      </c>
      <c r="C71" s="111" t="s">
        <v>591</v>
      </c>
      <c r="D71" s="111" t="s">
        <v>577</v>
      </c>
      <c r="E71" s="111" t="s">
        <v>584</v>
      </c>
      <c r="F71" s="111" t="s">
        <v>61</v>
      </c>
      <c r="G71" s="111" t="s">
        <v>61</v>
      </c>
      <c r="H71" s="111" t="s">
        <v>653</v>
      </c>
      <c r="I71" s="111" t="s">
        <v>529</v>
      </c>
      <c r="J71" s="150">
        <v>44700</v>
      </c>
      <c r="K71" s="111" t="s">
        <v>282</v>
      </c>
      <c r="L71" s="111" t="s">
        <v>282</v>
      </c>
      <c r="M71" s="111" t="s">
        <v>282</v>
      </c>
      <c r="O71" s="111" t="s">
        <v>61</v>
      </c>
      <c r="S71" s="145"/>
      <c r="T71" s="145"/>
      <c r="U71" s="145"/>
      <c r="V71" s="145"/>
      <c r="W71" s="145"/>
      <c r="X71" s="145"/>
      <c r="Y71" s="145"/>
      <c r="Z71" s="145"/>
      <c r="AA71" s="145"/>
      <c r="AB71" s="145"/>
      <c r="AC71" s="145"/>
      <c r="AD71" s="145"/>
      <c r="AE71" s="145"/>
      <c r="AF71" s="145"/>
      <c r="AG71" s="145"/>
      <c r="AH71" s="145"/>
      <c r="AI71" s="145"/>
    </row>
    <row r="72" spans="2:35" s="111" customFormat="1" ht="13.8" x14ac:dyDescent="0.45">
      <c r="B72" s="350" t="e">
        <f>VLOOKUP(C72,[1]!Companies[#Data],3,FALSE)</f>
        <v>#REF!</v>
      </c>
      <c r="C72" s="111" t="s">
        <v>591</v>
      </c>
      <c r="D72" s="111" t="s">
        <v>577</v>
      </c>
      <c r="E72" s="111" t="s">
        <v>584</v>
      </c>
      <c r="F72" s="111" t="s">
        <v>61</v>
      </c>
      <c r="G72" s="111" t="s">
        <v>61</v>
      </c>
      <c r="H72" s="111" t="s">
        <v>654</v>
      </c>
      <c r="I72" s="111" t="s">
        <v>529</v>
      </c>
      <c r="J72" s="150">
        <v>37980</v>
      </c>
      <c r="K72" s="111" t="s">
        <v>282</v>
      </c>
      <c r="L72" s="111" t="s">
        <v>282</v>
      </c>
      <c r="M72" s="111" t="s">
        <v>282</v>
      </c>
      <c r="O72" s="111" t="s">
        <v>61</v>
      </c>
      <c r="S72" s="145"/>
      <c r="T72" s="145"/>
      <c r="U72" s="145"/>
      <c r="V72" s="145"/>
      <c r="W72" s="145"/>
      <c r="X72" s="145"/>
      <c r="Y72" s="145"/>
      <c r="Z72" s="145"/>
      <c r="AA72" s="145"/>
      <c r="AB72" s="145"/>
      <c r="AC72" s="145"/>
      <c r="AD72" s="145"/>
      <c r="AE72" s="145"/>
      <c r="AF72" s="145"/>
      <c r="AG72" s="145"/>
      <c r="AH72" s="145"/>
      <c r="AI72" s="145"/>
    </row>
    <row r="73" spans="2:35" s="111" customFormat="1" ht="13.8" x14ac:dyDescent="0.45">
      <c r="B73" s="350" t="e">
        <f>VLOOKUP(C73,[1]!Companies[#Data],3,FALSE)</f>
        <v>#REF!</v>
      </c>
      <c r="C73" s="111" t="s">
        <v>591</v>
      </c>
      <c r="D73" s="111" t="s">
        <v>577</v>
      </c>
      <c r="E73" s="111" t="s">
        <v>584</v>
      </c>
      <c r="F73" s="111" t="s">
        <v>61</v>
      </c>
      <c r="G73" s="111" t="s">
        <v>61</v>
      </c>
      <c r="H73" s="111" t="s">
        <v>655</v>
      </c>
      <c r="I73" s="111" t="s">
        <v>529</v>
      </c>
      <c r="J73" s="150">
        <v>3675</v>
      </c>
      <c r="K73" s="111" t="s">
        <v>282</v>
      </c>
      <c r="L73" s="111" t="s">
        <v>282</v>
      </c>
      <c r="M73" s="111" t="s">
        <v>282</v>
      </c>
      <c r="O73" s="111" t="s">
        <v>61</v>
      </c>
      <c r="S73" s="145"/>
      <c r="T73" s="145"/>
      <c r="U73" s="145"/>
      <c r="V73" s="145"/>
      <c r="W73" s="145"/>
      <c r="X73" s="145"/>
      <c r="Y73" s="145"/>
      <c r="Z73" s="145"/>
      <c r="AA73" s="145"/>
      <c r="AB73" s="145"/>
      <c r="AC73" s="145"/>
      <c r="AD73" s="145"/>
      <c r="AE73" s="145"/>
      <c r="AF73" s="145"/>
      <c r="AG73" s="145"/>
      <c r="AH73" s="145"/>
      <c r="AI73" s="145"/>
    </row>
    <row r="74" spans="2:35" s="111" customFormat="1" ht="13.8" x14ac:dyDescent="0.45">
      <c r="B74" s="350" t="e">
        <f>VLOOKUP(C74,[1]!Companies[#Data],3,FALSE)</f>
        <v>#REF!</v>
      </c>
      <c r="C74" s="111" t="s">
        <v>591</v>
      </c>
      <c r="D74" s="111" t="s">
        <v>577</v>
      </c>
      <c r="E74" s="111" t="s">
        <v>584</v>
      </c>
      <c r="F74" s="111" t="s">
        <v>61</v>
      </c>
      <c r="G74" s="111" t="s">
        <v>61</v>
      </c>
      <c r="H74" s="111" t="s">
        <v>656</v>
      </c>
      <c r="I74" s="111" t="s">
        <v>529</v>
      </c>
      <c r="J74" s="150">
        <v>118271.1</v>
      </c>
      <c r="K74" s="111" t="s">
        <v>282</v>
      </c>
      <c r="L74" s="111" t="s">
        <v>282</v>
      </c>
      <c r="M74" s="111" t="s">
        <v>282</v>
      </c>
      <c r="O74" s="111" t="s">
        <v>61</v>
      </c>
      <c r="S74" s="145"/>
      <c r="T74" s="145"/>
      <c r="U74" s="145"/>
      <c r="V74" s="145"/>
      <c r="W74" s="145"/>
      <c r="X74" s="145"/>
      <c r="Y74" s="145"/>
      <c r="Z74" s="145"/>
      <c r="AA74" s="145"/>
      <c r="AB74" s="145"/>
      <c r="AC74" s="145"/>
      <c r="AD74" s="145"/>
      <c r="AE74" s="145"/>
      <c r="AF74" s="145"/>
      <c r="AG74" s="145"/>
      <c r="AH74" s="145"/>
      <c r="AI74" s="145"/>
    </row>
    <row r="75" spans="2:35" s="111" customFormat="1" ht="13.8" x14ac:dyDescent="0.45">
      <c r="B75" s="350" t="e">
        <f>VLOOKUP(C75,[1]!Companies[#Data],3,FALSE)</f>
        <v>#REF!</v>
      </c>
      <c r="C75" s="111" t="s">
        <v>591</v>
      </c>
      <c r="D75" s="111" t="s">
        <v>577</v>
      </c>
      <c r="E75" s="111" t="s">
        <v>584</v>
      </c>
      <c r="F75" s="111" t="s">
        <v>61</v>
      </c>
      <c r="G75" s="111" t="s">
        <v>61</v>
      </c>
      <c r="H75" s="111" t="s">
        <v>657</v>
      </c>
      <c r="I75" s="111" t="s">
        <v>529</v>
      </c>
      <c r="J75" s="150">
        <v>19778.099999999999</v>
      </c>
      <c r="K75" s="111" t="s">
        <v>282</v>
      </c>
      <c r="L75" s="111" t="s">
        <v>282</v>
      </c>
      <c r="M75" s="111" t="s">
        <v>282</v>
      </c>
      <c r="O75" s="111" t="s">
        <v>61</v>
      </c>
      <c r="S75" s="145"/>
      <c r="T75" s="145"/>
      <c r="U75" s="145"/>
      <c r="V75" s="145"/>
      <c r="W75" s="145"/>
      <c r="X75" s="145"/>
      <c r="Y75" s="145"/>
      <c r="Z75" s="145"/>
      <c r="AA75" s="145"/>
      <c r="AB75" s="145"/>
      <c r="AC75" s="145"/>
      <c r="AD75" s="145"/>
      <c r="AE75" s="145"/>
      <c r="AF75" s="145"/>
      <c r="AG75" s="145"/>
      <c r="AH75" s="145"/>
      <c r="AI75" s="145"/>
    </row>
    <row r="76" spans="2:35" s="111" customFormat="1" ht="13.8" x14ac:dyDescent="0.45">
      <c r="B76" s="350" t="e">
        <f>VLOOKUP(C76,[1]!Companies[#Data],3,FALSE)</f>
        <v>#REF!</v>
      </c>
      <c r="C76" s="111" t="s">
        <v>591</v>
      </c>
      <c r="D76" s="111" t="s">
        <v>577</v>
      </c>
      <c r="E76" s="111" t="s">
        <v>584</v>
      </c>
      <c r="F76" s="111" t="s">
        <v>61</v>
      </c>
      <c r="G76" s="111" t="s">
        <v>61</v>
      </c>
      <c r="H76" s="111" t="s">
        <v>658</v>
      </c>
      <c r="I76" s="111" t="s">
        <v>529</v>
      </c>
      <c r="J76" s="150">
        <v>22365</v>
      </c>
      <c r="K76" s="111" t="s">
        <v>282</v>
      </c>
      <c r="L76" s="111" t="s">
        <v>282</v>
      </c>
      <c r="M76" s="111" t="s">
        <v>282</v>
      </c>
      <c r="O76" s="111" t="s">
        <v>61</v>
      </c>
      <c r="S76" s="145"/>
      <c r="T76" s="145"/>
      <c r="U76" s="145"/>
      <c r="V76" s="145"/>
      <c r="W76" s="145"/>
      <c r="X76" s="145"/>
      <c r="Y76" s="145"/>
      <c r="Z76" s="145"/>
      <c r="AA76" s="145"/>
      <c r="AB76" s="145"/>
      <c r="AC76" s="145"/>
      <c r="AD76" s="145"/>
      <c r="AE76" s="145"/>
      <c r="AF76" s="145"/>
      <c r="AG76" s="145"/>
      <c r="AH76" s="145"/>
      <c r="AI76" s="145"/>
    </row>
    <row r="77" spans="2:35" s="111" customFormat="1" ht="13.8" x14ac:dyDescent="0.45">
      <c r="B77" s="350" t="e">
        <f>VLOOKUP(C77,[1]!Companies[#Data],3,FALSE)</f>
        <v>#REF!</v>
      </c>
      <c r="C77" s="111" t="s">
        <v>591</v>
      </c>
      <c r="D77" s="111" t="s">
        <v>577</v>
      </c>
      <c r="E77" s="111" t="s">
        <v>584</v>
      </c>
      <c r="F77" s="111" t="s">
        <v>61</v>
      </c>
      <c r="G77" s="111" t="s">
        <v>61</v>
      </c>
      <c r="H77" s="111" t="s">
        <v>659</v>
      </c>
      <c r="I77" s="111" t="s">
        <v>529</v>
      </c>
      <c r="J77" s="150">
        <v>509.54</v>
      </c>
      <c r="K77" s="111" t="s">
        <v>282</v>
      </c>
      <c r="L77" s="111" t="s">
        <v>282</v>
      </c>
      <c r="M77" s="111" t="s">
        <v>282</v>
      </c>
      <c r="O77" s="111" t="s">
        <v>61</v>
      </c>
      <c r="S77" s="145"/>
      <c r="T77" s="145"/>
      <c r="U77" s="145"/>
      <c r="V77" s="145"/>
      <c r="W77" s="145"/>
      <c r="X77" s="145"/>
      <c r="Y77" s="145"/>
      <c r="Z77" s="145"/>
      <c r="AA77" s="145"/>
      <c r="AB77" s="145"/>
      <c r="AC77" s="145"/>
      <c r="AD77" s="145"/>
      <c r="AE77" s="145"/>
      <c r="AF77" s="145"/>
      <c r="AG77" s="145"/>
      <c r="AH77" s="145"/>
      <c r="AI77" s="145"/>
    </row>
    <row r="78" spans="2:35" s="111" customFormat="1" ht="13.8" x14ac:dyDescent="0.45">
      <c r="B78" s="350" t="e">
        <f>VLOOKUP(C78,[1]!Companies[#Data],3,FALSE)</f>
        <v>#REF!</v>
      </c>
      <c r="C78" s="111" t="s">
        <v>591</v>
      </c>
      <c r="D78" s="111" t="s">
        <v>577</v>
      </c>
      <c r="E78" s="111" t="s">
        <v>584</v>
      </c>
      <c r="F78" s="111" t="s">
        <v>61</v>
      </c>
      <c r="G78" s="111" t="s">
        <v>61</v>
      </c>
      <c r="H78" s="111" t="s">
        <v>660</v>
      </c>
      <c r="I78" s="111" t="s">
        <v>529</v>
      </c>
      <c r="J78" s="150">
        <v>40381.47</v>
      </c>
      <c r="K78" s="111" t="s">
        <v>282</v>
      </c>
      <c r="L78" s="111" t="s">
        <v>282</v>
      </c>
      <c r="M78" s="111" t="s">
        <v>282</v>
      </c>
      <c r="O78" s="111" t="s">
        <v>61</v>
      </c>
      <c r="S78" s="145"/>
      <c r="T78" s="145"/>
      <c r="U78" s="145"/>
      <c r="V78" s="145"/>
      <c r="W78" s="145"/>
      <c r="X78" s="145"/>
      <c r="Y78" s="145"/>
      <c r="Z78" s="145"/>
      <c r="AA78" s="145"/>
      <c r="AB78" s="145"/>
      <c r="AC78" s="145"/>
      <c r="AD78" s="145"/>
      <c r="AE78" s="145"/>
      <c r="AF78" s="145"/>
      <c r="AG78" s="145"/>
      <c r="AH78" s="145"/>
      <c r="AI78" s="145"/>
    </row>
    <row r="79" spans="2:35" s="111" customFormat="1" ht="13.8" x14ac:dyDescent="0.45">
      <c r="B79" s="350" t="e">
        <f>VLOOKUP(C79,[1]!Companies[#Data],3,FALSE)</f>
        <v>#REF!</v>
      </c>
      <c r="C79" s="111" t="s">
        <v>591</v>
      </c>
      <c r="D79" s="111" t="s">
        <v>577</v>
      </c>
      <c r="E79" s="111" t="s">
        <v>584</v>
      </c>
      <c r="F79" s="111" t="s">
        <v>61</v>
      </c>
      <c r="G79" s="111" t="s">
        <v>61</v>
      </c>
      <c r="H79" s="111" t="s">
        <v>661</v>
      </c>
      <c r="I79" s="111" t="s">
        <v>529</v>
      </c>
      <c r="J79" s="150">
        <v>44806.2</v>
      </c>
      <c r="K79" s="111" t="s">
        <v>282</v>
      </c>
      <c r="L79" s="111" t="s">
        <v>282</v>
      </c>
      <c r="M79" s="111" t="s">
        <v>282</v>
      </c>
      <c r="O79" s="111" t="s">
        <v>61</v>
      </c>
      <c r="S79" s="145"/>
      <c r="T79" s="145"/>
      <c r="U79" s="145"/>
      <c r="V79" s="145"/>
      <c r="W79" s="145"/>
      <c r="X79" s="145"/>
      <c r="Y79" s="145"/>
      <c r="Z79" s="145"/>
      <c r="AA79" s="145"/>
      <c r="AB79" s="145"/>
      <c r="AC79" s="145"/>
      <c r="AD79" s="145"/>
      <c r="AE79" s="145"/>
      <c r="AF79" s="145"/>
      <c r="AG79" s="145"/>
      <c r="AH79" s="145"/>
      <c r="AI79" s="145"/>
    </row>
    <row r="80" spans="2:35" s="111" customFormat="1" ht="13.8" x14ac:dyDescent="0.45">
      <c r="B80" s="350" t="e">
        <f>VLOOKUP(C80,[1]!Companies[#Data],3,FALSE)</f>
        <v>#REF!</v>
      </c>
      <c r="C80" s="111" t="s">
        <v>591</v>
      </c>
      <c r="D80" s="111" t="s">
        <v>577</v>
      </c>
      <c r="E80" s="111" t="s">
        <v>584</v>
      </c>
      <c r="F80" s="111" t="s">
        <v>61</v>
      </c>
      <c r="G80" s="111" t="s">
        <v>61</v>
      </c>
      <c r="H80" s="111" t="s">
        <v>662</v>
      </c>
      <c r="I80" s="111" t="s">
        <v>529</v>
      </c>
      <c r="J80" s="150">
        <v>36995.4</v>
      </c>
      <c r="K80" s="111" t="s">
        <v>282</v>
      </c>
      <c r="L80" s="111" t="s">
        <v>282</v>
      </c>
      <c r="M80" s="111" t="s">
        <v>282</v>
      </c>
      <c r="O80" s="111" t="s">
        <v>61</v>
      </c>
      <c r="S80" s="145"/>
      <c r="T80" s="145"/>
      <c r="U80" s="145"/>
      <c r="V80" s="145"/>
      <c r="W80" s="145"/>
      <c r="X80" s="145"/>
      <c r="Y80" s="145"/>
      <c r="Z80" s="145"/>
      <c r="AA80" s="145"/>
      <c r="AB80" s="145"/>
      <c r="AC80" s="145"/>
      <c r="AD80" s="145"/>
      <c r="AE80" s="145"/>
      <c r="AF80" s="145"/>
      <c r="AG80" s="145"/>
      <c r="AH80" s="145"/>
      <c r="AI80" s="145"/>
    </row>
    <row r="81" spans="2:35" s="111" customFormat="1" ht="13.8" x14ac:dyDescent="0.45">
      <c r="B81" s="350" t="e">
        <f>VLOOKUP(C81,[1]!Companies[#Data],3,FALSE)</f>
        <v>#REF!</v>
      </c>
      <c r="C81" s="111" t="s">
        <v>591</v>
      </c>
      <c r="D81" s="111" t="s">
        <v>577</v>
      </c>
      <c r="E81" s="111" t="s">
        <v>584</v>
      </c>
      <c r="F81" s="111" t="s">
        <v>61</v>
      </c>
      <c r="G81" s="111" t="s">
        <v>61</v>
      </c>
      <c r="H81" s="111" t="s">
        <v>663</v>
      </c>
      <c r="I81" s="111" t="s">
        <v>529</v>
      </c>
      <c r="J81" s="150">
        <v>29580.75</v>
      </c>
      <c r="K81" s="111" t="s">
        <v>282</v>
      </c>
      <c r="L81" s="111" t="s">
        <v>282</v>
      </c>
      <c r="M81" s="111" t="s">
        <v>282</v>
      </c>
      <c r="O81" s="111" t="s">
        <v>61</v>
      </c>
      <c r="S81" s="145"/>
      <c r="T81" s="145"/>
      <c r="U81" s="145"/>
      <c r="V81" s="145"/>
      <c r="W81" s="145"/>
      <c r="X81" s="145"/>
      <c r="Y81" s="145"/>
      <c r="Z81" s="145"/>
      <c r="AA81" s="145"/>
      <c r="AB81" s="145"/>
      <c r="AC81" s="145"/>
      <c r="AD81" s="145"/>
      <c r="AE81" s="145"/>
      <c r="AF81" s="145"/>
      <c r="AG81" s="145"/>
      <c r="AH81" s="145"/>
      <c r="AI81" s="145"/>
    </row>
    <row r="82" spans="2:35" s="111" customFormat="1" ht="13.8" x14ac:dyDescent="0.45">
      <c r="B82" s="350" t="e">
        <f>VLOOKUP(C82,[1]!Companies[#Data],3,FALSE)</f>
        <v>#REF!</v>
      </c>
      <c r="C82" s="111" t="s">
        <v>591</v>
      </c>
      <c r="D82" s="111" t="s">
        <v>577</v>
      </c>
      <c r="E82" s="111" t="s">
        <v>584</v>
      </c>
      <c r="F82" s="111" t="s">
        <v>61</v>
      </c>
      <c r="G82" s="111" t="s">
        <v>61</v>
      </c>
      <c r="H82" s="111" t="s">
        <v>664</v>
      </c>
      <c r="I82" s="111" t="s">
        <v>529</v>
      </c>
      <c r="J82" s="150">
        <v>67050</v>
      </c>
      <c r="K82" s="111" t="s">
        <v>282</v>
      </c>
      <c r="L82" s="111" t="s">
        <v>282</v>
      </c>
      <c r="M82" s="111" t="s">
        <v>282</v>
      </c>
      <c r="O82" s="111" t="s">
        <v>61</v>
      </c>
      <c r="S82" s="145"/>
      <c r="T82" s="145"/>
      <c r="U82" s="145"/>
      <c r="V82" s="145"/>
      <c r="W82" s="145"/>
      <c r="X82" s="145"/>
      <c r="Y82" s="145"/>
      <c r="Z82" s="145"/>
      <c r="AA82" s="145"/>
      <c r="AB82" s="145"/>
      <c r="AC82" s="145"/>
      <c r="AD82" s="145"/>
      <c r="AE82" s="145"/>
      <c r="AF82" s="145"/>
      <c r="AG82" s="145"/>
      <c r="AH82" s="145"/>
      <c r="AI82" s="145"/>
    </row>
    <row r="83" spans="2:35" s="111" customFormat="1" ht="13.8" x14ac:dyDescent="0.45">
      <c r="B83" s="350" t="e">
        <f>VLOOKUP(C83,[1]!Companies[#Data],3,FALSE)</f>
        <v>#REF!</v>
      </c>
      <c r="C83" s="111" t="s">
        <v>591</v>
      </c>
      <c r="D83" s="111" t="s">
        <v>577</v>
      </c>
      <c r="E83" s="111" t="s">
        <v>584</v>
      </c>
      <c r="F83" s="111" t="s">
        <v>61</v>
      </c>
      <c r="G83" s="111" t="s">
        <v>61</v>
      </c>
      <c r="H83" s="111" t="s">
        <v>665</v>
      </c>
      <c r="I83" s="111" t="s">
        <v>529</v>
      </c>
      <c r="J83" s="150">
        <v>203850</v>
      </c>
      <c r="K83" s="111" t="s">
        <v>282</v>
      </c>
      <c r="L83" s="111" t="s">
        <v>282</v>
      </c>
      <c r="M83" s="111" t="s">
        <v>282</v>
      </c>
      <c r="O83" s="111" t="s">
        <v>61</v>
      </c>
      <c r="S83" s="145"/>
      <c r="T83" s="145"/>
      <c r="U83" s="145"/>
      <c r="V83" s="145"/>
      <c r="W83" s="145"/>
      <c r="X83" s="145"/>
      <c r="Y83" s="145"/>
      <c r="Z83" s="145"/>
      <c r="AA83" s="145"/>
      <c r="AB83" s="145"/>
      <c r="AC83" s="145"/>
      <c r="AD83" s="145"/>
      <c r="AE83" s="145"/>
      <c r="AF83" s="145"/>
      <c r="AG83" s="145"/>
      <c r="AH83" s="145"/>
      <c r="AI83" s="145"/>
    </row>
    <row r="84" spans="2:35" s="111" customFormat="1" ht="13.8" x14ac:dyDescent="0.45">
      <c r="B84" s="350" t="e">
        <f>VLOOKUP(C84,[1]!Companies[#Data],3,FALSE)</f>
        <v>#REF!</v>
      </c>
      <c r="C84" s="111" t="s">
        <v>591</v>
      </c>
      <c r="D84" s="111" t="s">
        <v>577</v>
      </c>
      <c r="E84" s="111" t="s">
        <v>584</v>
      </c>
      <c r="F84" s="111" t="s">
        <v>61</v>
      </c>
      <c r="G84" s="111" t="s">
        <v>61</v>
      </c>
      <c r="H84" s="111" t="s">
        <v>666</v>
      </c>
      <c r="I84" s="111" t="s">
        <v>529</v>
      </c>
      <c r="J84" s="150">
        <v>14909.4</v>
      </c>
      <c r="K84" s="111" t="s">
        <v>282</v>
      </c>
      <c r="L84" s="111" t="s">
        <v>282</v>
      </c>
      <c r="M84" s="111" t="s">
        <v>282</v>
      </c>
      <c r="O84" s="111" t="s">
        <v>61</v>
      </c>
      <c r="S84" s="145"/>
      <c r="T84" s="145"/>
      <c r="U84" s="145"/>
      <c r="V84" s="145"/>
      <c r="W84" s="145"/>
      <c r="X84" s="145"/>
      <c r="Y84" s="145"/>
      <c r="Z84" s="145"/>
      <c r="AA84" s="145"/>
      <c r="AB84" s="145"/>
      <c r="AC84" s="145"/>
      <c r="AD84" s="145"/>
      <c r="AE84" s="145"/>
      <c r="AF84" s="145"/>
      <c r="AG84" s="145"/>
      <c r="AH84" s="145"/>
      <c r="AI84" s="145"/>
    </row>
    <row r="85" spans="2:35" s="111" customFormat="1" ht="13.8" x14ac:dyDescent="0.45">
      <c r="B85" s="350" t="e">
        <f>VLOOKUP(C85,[1]!Companies[#Data],3,FALSE)</f>
        <v>#REF!</v>
      </c>
      <c r="C85" s="111" t="s">
        <v>591</v>
      </c>
      <c r="D85" s="111" t="s">
        <v>577</v>
      </c>
      <c r="E85" s="111" t="s">
        <v>584</v>
      </c>
      <c r="F85" s="111" t="s">
        <v>61</v>
      </c>
      <c r="G85" s="111" t="s">
        <v>61</v>
      </c>
      <c r="H85" s="111" t="s">
        <v>667</v>
      </c>
      <c r="I85" s="111" t="s">
        <v>529</v>
      </c>
      <c r="J85" s="150">
        <v>1310400</v>
      </c>
      <c r="K85" s="111" t="s">
        <v>282</v>
      </c>
      <c r="L85" s="111" t="s">
        <v>282</v>
      </c>
      <c r="M85" s="111" t="s">
        <v>282</v>
      </c>
      <c r="O85" s="111" t="s">
        <v>61</v>
      </c>
      <c r="S85" s="145"/>
      <c r="T85" s="145"/>
      <c r="U85" s="145"/>
      <c r="V85" s="145"/>
      <c r="W85" s="145"/>
      <c r="X85" s="145"/>
      <c r="Y85" s="145"/>
      <c r="Z85" s="145"/>
      <c r="AA85" s="145"/>
      <c r="AB85" s="145"/>
      <c r="AC85" s="145"/>
      <c r="AD85" s="145"/>
      <c r="AE85" s="145"/>
      <c r="AF85" s="145"/>
      <c r="AG85" s="145"/>
      <c r="AH85" s="145"/>
      <c r="AI85" s="145"/>
    </row>
    <row r="86" spans="2:35" s="111" customFormat="1" ht="13.8" x14ac:dyDescent="0.45">
      <c r="B86" s="350" t="e">
        <f>VLOOKUP(C86,[1]!Companies[#Data],3,FALSE)</f>
        <v>#REF!</v>
      </c>
      <c r="C86" s="111" t="s">
        <v>591</v>
      </c>
      <c r="D86" s="111" t="s">
        <v>577</v>
      </c>
      <c r="E86" s="111" t="s">
        <v>584</v>
      </c>
      <c r="F86" s="111" t="s">
        <v>61</v>
      </c>
      <c r="G86" s="111" t="s">
        <v>61</v>
      </c>
      <c r="H86" s="111" t="s">
        <v>668</v>
      </c>
      <c r="I86" s="111" t="s">
        <v>529</v>
      </c>
      <c r="J86" s="150">
        <v>441600</v>
      </c>
      <c r="K86" s="111" t="s">
        <v>282</v>
      </c>
      <c r="L86" s="111" t="s">
        <v>282</v>
      </c>
      <c r="M86" s="111" t="s">
        <v>282</v>
      </c>
      <c r="O86" s="111" t="s">
        <v>61</v>
      </c>
      <c r="S86" s="145"/>
      <c r="T86" s="145"/>
      <c r="U86" s="145"/>
      <c r="V86" s="145"/>
      <c r="W86" s="145"/>
      <c r="X86" s="145"/>
      <c r="Y86" s="145"/>
      <c r="Z86" s="145"/>
      <c r="AA86" s="145"/>
      <c r="AB86" s="145"/>
      <c r="AC86" s="145"/>
      <c r="AD86" s="145"/>
      <c r="AE86" s="145"/>
      <c r="AF86" s="145"/>
      <c r="AG86" s="145"/>
      <c r="AH86" s="145"/>
      <c r="AI86" s="145"/>
    </row>
    <row r="87" spans="2:35" s="111" customFormat="1" ht="13.8" x14ac:dyDescent="0.45">
      <c r="B87" s="350" t="e">
        <f>VLOOKUP(C87,[1]!Companies[#Data],3,FALSE)</f>
        <v>#REF!</v>
      </c>
      <c r="C87" s="111" t="s">
        <v>591</v>
      </c>
      <c r="D87" s="111" t="s">
        <v>577</v>
      </c>
      <c r="E87" s="111" t="s">
        <v>584</v>
      </c>
      <c r="F87" s="111" t="s">
        <v>61</v>
      </c>
      <c r="G87" s="111" t="s">
        <v>61</v>
      </c>
      <c r="H87" s="111" t="s">
        <v>669</v>
      </c>
      <c r="I87" s="111" t="s">
        <v>529</v>
      </c>
      <c r="J87" s="150">
        <v>15718.29</v>
      </c>
      <c r="K87" s="111" t="s">
        <v>282</v>
      </c>
      <c r="L87" s="111" t="s">
        <v>282</v>
      </c>
      <c r="M87" s="111" t="s">
        <v>282</v>
      </c>
      <c r="O87" s="111" t="s">
        <v>61</v>
      </c>
      <c r="S87" s="145"/>
      <c r="T87" s="145"/>
      <c r="U87" s="145"/>
      <c r="V87" s="145"/>
      <c r="W87" s="145"/>
      <c r="X87" s="145"/>
      <c r="Y87" s="145"/>
      <c r="Z87" s="145"/>
      <c r="AA87" s="145"/>
      <c r="AB87" s="145"/>
      <c r="AC87" s="145"/>
      <c r="AD87" s="145"/>
      <c r="AE87" s="145"/>
      <c r="AF87" s="145"/>
      <c r="AG87" s="145"/>
      <c r="AH87" s="145"/>
      <c r="AI87" s="145"/>
    </row>
    <row r="88" spans="2:35" s="111" customFormat="1" ht="13.8" x14ac:dyDescent="0.45">
      <c r="B88" s="350" t="e">
        <f>VLOOKUP(C88,[1]!Companies[#Data],3,FALSE)</f>
        <v>#REF!</v>
      </c>
      <c r="C88" s="111" t="s">
        <v>591</v>
      </c>
      <c r="D88" s="111" t="s">
        <v>577</v>
      </c>
      <c r="E88" s="111" t="s">
        <v>584</v>
      </c>
      <c r="F88" s="111" t="s">
        <v>61</v>
      </c>
      <c r="G88" s="111" t="s">
        <v>61</v>
      </c>
      <c r="H88" s="111" t="s">
        <v>670</v>
      </c>
      <c r="I88" s="111" t="s">
        <v>529</v>
      </c>
      <c r="J88" s="150">
        <v>13317.58</v>
      </c>
      <c r="K88" s="111" t="s">
        <v>282</v>
      </c>
      <c r="L88" s="111" t="s">
        <v>282</v>
      </c>
      <c r="M88" s="111" t="s">
        <v>282</v>
      </c>
      <c r="O88" s="111" t="s">
        <v>61</v>
      </c>
      <c r="S88" s="145"/>
      <c r="T88" s="145"/>
      <c r="U88" s="145"/>
      <c r="V88" s="145"/>
      <c r="W88" s="145"/>
      <c r="X88" s="145"/>
      <c r="Y88" s="145"/>
      <c r="Z88" s="145"/>
      <c r="AA88" s="145"/>
      <c r="AB88" s="145"/>
      <c r="AC88" s="145"/>
      <c r="AD88" s="145"/>
      <c r="AE88" s="145"/>
      <c r="AF88" s="145"/>
      <c r="AG88" s="145"/>
      <c r="AH88" s="145"/>
      <c r="AI88" s="145"/>
    </row>
    <row r="89" spans="2:35" s="111" customFormat="1" ht="13.8" x14ac:dyDescent="0.45">
      <c r="B89" s="350" t="e">
        <f>VLOOKUP(C89,[1]!Companies[#Data],3,FALSE)</f>
        <v>#REF!</v>
      </c>
      <c r="C89" s="111" t="s">
        <v>591</v>
      </c>
      <c r="D89" s="111" t="s">
        <v>577</v>
      </c>
      <c r="E89" s="111" t="s">
        <v>584</v>
      </c>
      <c r="F89" s="111" t="s">
        <v>61</v>
      </c>
      <c r="G89" s="111" t="s">
        <v>61</v>
      </c>
      <c r="H89" s="111" t="s">
        <v>671</v>
      </c>
      <c r="I89" s="111" t="s">
        <v>529</v>
      </c>
      <c r="J89" s="150">
        <v>519750</v>
      </c>
      <c r="K89" s="111" t="s">
        <v>282</v>
      </c>
      <c r="L89" s="111" t="s">
        <v>282</v>
      </c>
      <c r="M89" s="111" t="s">
        <v>282</v>
      </c>
      <c r="O89" s="111" t="s">
        <v>61</v>
      </c>
      <c r="S89" s="145"/>
      <c r="T89" s="145"/>
      <c r="U89" s="145"/>
      <c r="V89" s="145"/>
      <c r="W89" s="145"/>
      <c r="X89" s="145"/>
      <c r="Y89" s="145"/>
      <c r="Z89" s="145"/>
      <c r="AA89" s="145"/>
      <c r="AB89" s="145"/>
      <c r="AC89" s="145"/>
      <c r="AD89" s="145"/>
      <c r="AE89" s="145"/>
      <c r="AF89" s="145"/>
      <c r="AG89" s="145"/>
      <c r="AH89" s="145"/>
      <c r="AI89" s="145"/>
    </row>
    <row r="90" spans="2:35" s="111" customFormat="1" ht="13.8" x14ac:dyDescent="0.45">
      <c r="B90" s="350" t="e">
        <f>VLOOKUP(C90,[1]!Companies[#Data],3,FALSE)</f>
        <v>#REF!</v>
      </c>
      <c r="C90" s="111" t="s">
        <v>591</v>
      </c>
      <c r="D90" s="111" t="s">
        <v>577</v>
      </c>
      <c r="E90" s="111" t="s">
        <v>584</v>
      </c>
      <c r="F90" s="111" t="s">
        <v>61</v>
      </c>
      <c r="G90" s="111" t="s">
        <v>61</v>
      </c>
      <c r="H90" s="111" t="s">
        <v>672</v>
      </c>
      <c r="I90" s="111" t="s">
        <v>529</v>
      </c>
      <c r="J90" s="150">
        <v>34055</v>
      </c>
      <c r="K90" s="111" t="s">
        <v>282</v>
      </c>
      <c r="L90" s="111" t="s">
        <v>282</v>
      </c>
      <c r="M90" s="111" t="s">
        <v>282</v>
      </c>
      <c r="O90" s="111" t="s">
        <v>61</v>
      </c>
      <c r="S90" s="145"/>
      <c r="T90" s="145"/>
      <c r="U90" s="145"/>
      <c r="V90" s="145"/>
      <c r="W90" s="145"/>
      <c r="X90" s="145"/>
      <c r="Y90" s="145"/>
      <c r="Z90" s="145"/>
      <c r="AA90" s="145"/>
      <c r="AB90" s="145"/>
      <c r="AC90" s="145"/>
      <c r="AD90" s="145"/>
      <c r="AE90" s="145"/>
      <c r="AF90" s="145"/>
      <c r="AG90" s="145"/>
      <c r="AH90" s="145"/>
      <c r="AI90" s="145"/>
    </row>
    <row r="91" spans="2:35" s="111" customFormat="1" ht="13.8" x14ac:dyDescent="0.45">
      <c r="B91" s="350" t="e">
        <f>VLOOKUP(C91,[1]!Companies[#Data],3,FALSE)</f>
        <v>#REF!</v>
      </c>
      <c r="C91" s="111" t="s">
        <v>595</v>
      </c>
      <c r="D91" s="111" t="s">
        <v>577</v>
      </c>
      <c r="E91" s="111" t="s">
        <v>584</v>
      </c>
      <c r="F91" s="111" t="s">
        <v>61</v>
      </c>
      <c r="G91" s="111" t="s">
        <v>61</v>
      </c>
      <c r="H91" s="111" t="s">
        <v>673</v>
      </c>
      <c r="I91" s="111" t="s">
        <v>529</v>
      </c>
      <c r="J91" s="150">
        <v>13601</v>
      </c>
      <c r="K91" s="111" t="s">
        <v>282</v>
      </c>
      <c r="L91" s="111" t="s">
        <v>282</v>
      </c>
      <c r="M91" s="111" t="s">
        <v>282</v>
      </c>
      <c r="O91" s="111" t="s">
        <v>61</v>
      </c>
      <c r="S91" s="145"/>
      <c r="T91" s="145"/>
      <c r="U91" s="145"/>
      <c r="V91" s="145"/>
      <c r="W91" s="145"/>
      <c r="X91" s="145"/>
      <c r="Y91" s="145"/>
      <c r="Z91" s="145"/>
      <c r="AA91" s="145"/>
      <c r="AB91" s="145"/>
      <c r="AC91" s="145"/>
      <c r="AD91" s="145"/>
      <c r="AE91" s="145"/>
      <c r="AF91" s="145"/>
      <c r="AG91" s="145"/>
      <c r="AH91" s="145"/>
      <c r="AI91" s="145"/>
    </row>
    <row r="92" spans="2:35" s="111" customFormat="1" ht="13.8" x14ac:dyDescent="0.45">
      <c r="B92" s="350" t="e">
        <f>VLOOKUP(C92,[1]!Companies[#Data],3,FALSE)</f>
        <v>#REF!</v>
      </c>
      <c r="C92" s="111" t="s">
        <v>595</v>
      </c>
      <c r="D92" s="111" t="s">
        <v>577</v>
      </c>
      <c r="E92" s="111" t="s">
        <v>584</v>
      </c>
      <c r="F92" s="111" t="s">
        <v>61</v>
      </c>
      <c r="G92" s="111" t="s">
        <v>61</v>
      </c>
      <c r="H92" s="111" t="s">
        <v>674</v>
      </c>
      <c r="I92" s="111" t="s">
        <v>529</v>
      </c>
      <c r="J92" s="150">
        <v>9975</v>
      </c>
      <c r="K92" s="111" t="s">
        <v>282</v>
      </c>
      <c r="L92" s="111" t="s">
        <v>282</v>
      </c>
      <c r="M92" s="111" t="s">
        <v>282</v>
      </c>
      <c r="O92" s="111" t="s">
        <v>61</v>
      </c>
      <c r="S92" s="145"/>
      <c r="T92" s="145"/>
      <c r="U92" s="145"/>
      <c r="V92" s="145"/>
      <c r="W92" s="145"/>
      <c r="X92" s="145"/>
      <c r="Y92" s="145"/>
      <c r="Z92" s="145"/>
      <c r="AA92" s="145"/>
      <c r="AB92" s="145"/>
      <c r="AC92" s="145"/>
      <c r="AD92" s="145"/>
      <c r="AE92" s="145"/>
      <c r="AF92" s="145"/>
      <c r="AG92" s="145"/>
      <c r="AH92" s="145"/>
      <c r="AI92" s="145"/>
    </row>
    <row r="93" spans="2:35" s="111" customFormat="1" ht="13.8" x14ac:dyDescent="0.45">
      <c r="B93" s="350" t="e">
        <f>VLOOKUP(C93,[1]!Companies[#Data],3,FALSE)</f>
        <v>#REF!</v>
      </c>
      <c r="C93" s="111" t="s">
        <v>595</v>
      </c>
      <c r="D93" s="111" t="s">
        <v>577</v>
      </c>
      <c r="E93" s="111" t="s">
        <v>584</v>
      </c>
      <c r="F93" s="111" t="s">
        <v>61</v>
      </c>
      <c r="G93" s="111" t="s">
        <v>61</v>
      </c>
      <c r="H93" s="111" t="s">
        <v>675</v>
      </c>
      <c r="I93" s="111" t="s">
        <v>529</v>
      </c>
      <c r="J93" s="150">
        <v>122250</v>
      </c>
      <c r="K93" s="111" t="s">
        <v>282</v>
      </c>
      <c r="L93" s="111" t="s">
        <v>282</v>
      </c>
      <c r="M93" s="111" t="s">
        <v>282</v>
      </c>
      <c r="O93" s="111" t="s">
        <v>61</v>
      </c>
      <c r="S93" s="145"/>
      <c r="T93" s="145"/>
      <c r="U93" s="145"/>
      <c r="V93" s="145"/>
      <c r="W93" s="145"/>
      <c r="X93" s="145"/>
      <c r="Y93" s="145"/>
      <c r="Z93" s="145"/>
      <c r="AA93" s="145"/>
      <c r="AB93" s="145"/>
      <c r="AC93" s="145"/>
      <c r="AD93" s="145"/>
      <c r="AE93" s="145"/>
      <c r="AF93" s="145"/>
      <c r="AG93" s="145"/>
      <c r="AH93" s="145"/>
      <c r="AI93" s="145"/>
    </row>
    <row r="94" spans="2:35" s="111" customFormat="1" ht="13.8" x14ac:dyDescent="0.45">
      <c r="B94" s="350" t="e">
        <f>VLOOKUP(C94,[1]!Companies[#Data],3,FALSE)</f>
        <v>#REF!</v>
      </c>
      <c r="C94" s="111" t="s">
        <v>595</v>
      </c>
      <c r="D94" s="111" t="s">
        <v>577</v>
      </c>
      <c r="E94" s="111" t="s">
        <v>584</v>
      </c>
      <c r="F94" s="111" t="s">
        <v>61</v>
      </c>
      <c r="G94" s="111" t="s">
        <v>61</v>
      </c>
      <c r="H94" s="111" t="s">
        <v>676</v>
      </c>
      <c r="I94" s="111" t="s">
        <v>529</v>
      </c>
      <c r="J94" s="150">
        <v>213000</v>
      </c>
      <c r="K94" s="111" t="s">
        <v>282</v>
      </c>
      <c r="L94" s="111" t="s">
        <v>282</v>
      </c>
      <c r="M94" s="111" t="s">
        <v>282</v>
      </c>
      <c r="O94" s="111" t="s">
        <v>61</v>
      </c>
      <c r="S94" s="145"/>
      <c r="T94" s="145"/>
      <c r="U94" s="145"/>
      <c r="V94" s="145"/>
      <c r="W94" s="145"/>
      <c r="X94" s="145"/>
      <c r="Y94" s="145"/>
      <c r="Z94" s="145"/>
      <c r="AA94" s="145"/>
      <c r="AB94" s="145"/>
      <c r="AC94" s="145"/>
      <c r="AD94" s="145"/>
      <c r="AE94" s="145"/>
      <c r="AF94" s="145"/>
      <c r="AG94" s="145"/>
      <c r="AH94" s="145"/>
      <c r="AI94" s="145"/>
    </row>
    <row r="95" spans="2:35" s="111" customFormat="1" ht="13.8" x14ac:dyDescent="0.45">
      <c r="B95" s="350" t="e">
        <f>VLOOKUP(C95,[1]!Companies[#Data],3,FALSE)</f>
        <v>#REF!</v>
      </c>
      <c r="C95" s="111" t="s">
        <v>595</v>
      </c>
      <c r="D95" s="111" t="s">
        <v>577</v>
      </c>
      <c r="E95" s="111" t="s">
        <v>584</v>
      </c>
      <c r="F95" s="111" t="s">
        <v>61</v>
      </c>
      <c r="G95" s="111" t="s">
        <v>61</v>
      </c>
      <c r="H95" s="111" t="s">
        <v>677</v>
      </c>
      <c r="I95" s="111" t="s">
        <v>529</v>
      </c>
      <c r="J95" s="150">
        <v>641932.5</v>
      </c>
      <c r="K95" s="111" t="s">
        <v>282</v>
      </c>
      <c r="L95" s="111" t="s">
        <v>282</v>
      </c>
      <c r="M95" s="111" t="s">
        <v>282</v>
      </c>
      <c r="O95" s="111" t="s">
        <v>61</v>
      </c>
      <c r="S95" s="145"/>
      <c r="T95" s="145"/>
      <c r="U95" s="145"/>
      <c r="V95" s="145"/>
      <c r="W95" s="145"/>
      <c r="X95" s="145"/>
      <c r="Y95" s="145"/>
      <c r="Z95" s="145"/>
      <c r="AA95" s="145"/>
      <c r="AB95" s="145"/>
      <c r="AC95" s="145"/>
      <c r="AD95" s="145"/>
      <c r="AE95" s="145"/>
      <c r="AF95" s="145"/>
      <c r="AG95" s="145"/>
      <c r="AH95" s="145"/>
      <c r="AI95" s="145"/>
    </row>
    <row r="96" spans="2:35" s="111" customFormat="1" ht="13.8" x14ac:dyDescent="0.45">
      <c r="B96" s="350" t="e">
        <f>VLOOKUP(C96,[1]!Companies[#Data],3,FALSE)</f>
        <v>#REF!</v>
      </c>
      <c r="C96" s="111" t="s">
        <v>595</v>
      </c>
      <c r="D96" s="111" t="s">
        <v>577</v>
      </c>
      <c r="E96" s="111" t="s">
        <v>584</v>
      </c>
      <c r="F96" s="111" t="s">
        <v>61</v>
      </c>
      <c r="G96" s="111" t="s">
        <v>61</v>
      </c>
      <c r="H96" s="111" t="s">
        <v>678</v>
      </c>
      <c r="I96" s="111" t="s">
        <v>529</v>
      </c>
      <c r="J96" s="150">
        <v>30750</v>
      </c>
      <c r="K96" s="111" t="s">
        <v>282</v>
      </c>
      <c r="L96" s="111" t="s">
        <v>282</v>
      </c>
      <c r="M96" s="111" t="s">
        <v>282</v>
      </c>
      <c r="O96" s="111" t="s">
        <v>61</v>
      </c>
      <c r="S96" s="145"/>
      <c r="T96" s="145"/>
      <c r="U96" s="145"/>
      <c r="V96" s="145"/>
      <c r="W96" s="145"/>
      <c r="X96" s="145"/>
      <c r="Y96" s="145"/>
      <c r="Z96" s="145"/>
      <c r="AA96" s="145"/>
      <c r="AB96" s="145"/>
      <c r="AC96" s="145"/>
      <c r="AD96" s="145"/>
      <c r="AE96" s="145"/>
      <c r="AF96" s="145"/>
      <c r="AG96" s="145"/>
      <c r="AH96" s="145"/>
      <c r="AI96" s="145"/>
    </row>
    <row r="97" spans="2:35" s="111" customFormat="1" ht="13.8" x14ac:dyDescent="0.45">
      <c r="B97" s="350" t="e">
        <f>VLOOKUP(C97,[1]!Companies[#Data],3,FALSE)</f>
        <v>#REF!</v>
      </c>
      <c r="C97" s="111" t="s">
        <v>595</v>
      </c>
      <c r="D97" s="111" t="s">
        <v>577</v>
      </c>
      <c r="E97" s="111" t="s">
        <v>584</v>
      </c>
      <c r="F97" s="111" t="s">
        <v>61</v>
      </c>
      <c r="G97" s="111" t="s">
        <v>61</v>
      </c>
      <c r="H97" s="111" t="s">
        <v>679</v>
      </c>
      <c r="I97" s="111" t="s">
        <v>529</v>
      </c>
      <c r="J97" s="150">
        <v>260250</v>
      </c>
      <c r="K97" s="111" t="s">
        <v>282</v>
      </c>
      <c r="L97" s="111" t="s">
        <v>282</v>
      </c>
      <c r="M97" s="111" t="s">
        <v>282</v>
      </c>
      <c r="O97" s="111" t="s">
        <v>61</v>
      </c>
      <c r="S97" s="145"/>
      <c r="T97" s="145"/>
      <c r="U97" s="145"/>
      <c r="V97" s="145"/>
      <c r="W97" s="145"/>
      <c r="X97" s="145"/>
      <c r="Y97" s="145"/>
      <c r="Z97" s="145"/>
      <c r="AA97" s="145"/>
      <c r="AB97" s="145"/>
      <c r="AC97" s="145"/>
      <c r="AD97" s="145"/>
      <c r="AE97" s="145"/>
      <c r="AF97" s="145"/>
      <c r="AG97" s="145"/>
      <c r="AH97" s="145"/>
      <c r="AI97" s="145"/>
    </row>
    <row r="98" spans="2:35" s="111" customFormat="1" ht="13.8" x14ac:dyDescent="0.45">
      <c r="B98" s="350" t="e">
        <f>VLOOKUP(C98,[1]!Companies[#Data],3,FALSE)</f>
        <v>#REF!</v>
      </c>
      <c r="C98" s="111" t="s">
        <v>595</v>
      </c>
      <c r="D98" s="111" t="s">
        <v>577</v>
      </c>
      <c r="E98" s="111" t="s">
        <v>584</v>
      </c>
      <c r="F98" s="111" t="s">
        <v>61</v>
      </c>
      <c r="G98" s="111" t="s">
        <v>61</v>
      </c>
      <c r="H98" s="111" t="s">
        <v>680</v>
      </c>
      <c r="I98" s="111" t="s">
        <v>529</v>
      </c>
      <c r="J98" s="150">
        <v>182250</v>
      </c>
      <c r="K98" s="111" t="s">
        <v>282</v>
      </c>
      <c r="L98" s="111" t="s">
        <v>282</v>
      </c>
      <c r="M98" s="111" t="s">
        <v>282</v>
      </c>
      <c r="O98" s="111" t="s">
        <v>61</v>
      </c>
      <c r="S98" s="145"/>
      <c r="T98" s="145"/>
      <c r="U98" s="145"/>
      <c r="V98" s="145"/>
      <c r="W98" s="145"/>
      <c r="X98" s="145"/>
      <c r="Y98" s="145"/>
      <c r="Z98" s="145"/>
      <c r="AA98" s="145"/>
      <c r="AB98" s="145"/>
      <c r="AC98" s="145"/>
      <c r="AD98" s="145"/>
      <c r="AE98" s="145"/>
      <c r="AF98" s="145"/>
      <c r="AG98" s="145"/>
      <c r="AH98" s="145"/>
      <c r="AI98" s="145"/>
    </row>
    <row r="99" spans="2:35" s="111" customFormat="1" ht="13.8" x14ac:dyDescent="0.45">
      <c r="B99" s="350" t="e">
        <f>VLOOKUP(C99,[1]!Companies[#Data],3,FALSE)</f>
        <v>#REF!</v>
      </c>
      <c r="C99" s="111" t="s">
        <v>595</v>
      </c>
      <c r="D99" s="111" t="s">
        <v>577</v>
      </c>
      <c r="E99" s="111" t="s">
        <v>584</v>
      </c>
      <c r="F99" s="111" t="s">
        <v>61</v>
      </c>
      <c r="G99" s="111" t="s">
        <v>61</v>
      </c>
      <c r="H99" s="111" t="s">
        <v>681</v>
      </c>
      <c r="I99" s="111" t="s">
        <v>529</v>
      </c>
      <c r="J99" s="150">
        <v>42665</v>
      </c>
      <c r="K99" s="111" t="s">
        <v>282</v>
      </c>
      <c r="L99" s="111" t="s">
        <v>282</v>
      </c>
      <c r="M99" s="111" t="s">
        <v>282</v>
      </c>
      <c r="O99" s="111" t="s">
        <v>61</v>
      </c>
      <c r="S99" s="145"/>
      <c r="T99" s="145"/>
      <c r="U99" s="145"/>
      <c r="V99" s="145"/>
      <c r="W99" s="145"/>
      <c r="X99" s="145"/>
      <c r="Y99" s="145"/>
      <c r="Z99" s="145"/>
      <c r="AA99" s="145"/>
      <c r="AB99" s="145"/>
      <c r="AC99" s="145"/>
      <c r="AD99" s="145"/>
      <c r="AE99" s="145"/>
      <c r="AF99" s="145"/>
      <c r="AG99" s="145"/>
      <c r="AH99" s="145"/>
      <c r="AI99" s="145"/>
    </row>
    <row r="100" spans="2:35" s="111" customFormat="1" ht="13.8" x14ac:dyDescent="0.45">
      <c r="B100" s="350" t="e">
        <f>VLOOKUP(C100,[1]!Companies[#Data],3,FALSE)</f>
        <v>#REF!</v>
      </c>
      <c r="C100" s="111" t="s">
        <v>595</v>
      </c>
      <c r="D100" s="111" t="s">
        <v>577</v>
      </c>
      <c r="E100" s="111" t="s">
        <v>584</v>
      </c>
      <c r="F100" s="111" t="s">
        <v>61</v>
      </c>
      <c r="G100" s="111" t="s">
        <v>61</v>
      </c>
      <c r="H100" s="111" t="s">
        <v>682</v>
      </c>
      <c r="I100" s="111" t="s">
        <v>529</v>
      </c>
      <c r="J100" s="150">
        <v>413280</v>
      </c>
      <c r="K100" s="111" t="s">
        <v>282</v>
      </c>
      <c r="L100" s="111" t="s">
        <v>282</v>
      </c>
      <c r="M100" s="111" t="s">
        <v>282</v>
      </c>
      <c r="O100" s="111" t="s">
        <v>61</v>
      </c>
      <c r="S100" s="145"/>
      <c r="T100" s="145"/>
      <c r="U100" s="145"/>
      <c r="V100" s="145"/>
      <c r="W100" s="145"/>
      <c r="X100" s="145"/>
      <c r="Y100" s="145"/>
      <c r="Z100" s="145"/>
      <c r="AA100" s="145"/>
      <c r="AB100" s="145"/>
      <c r="AC100" s="145"/>
      <c r="AD100" s="145"/>
      <c r="AE100" s="145"/>
      <c r="AF100" s="145"/>
      <c r="AG100" s="145"/>
      <c r="AH100" s="145"/>
      <c r="AI100" s="145"/>
    </row>
    <row r="101" spans="2:35" s="111" customFormat="1" ht="13.8" x14ac:dyDescent="0.45">
      <c r="B101" s="350" t="e">
        <f>VLOOKUP(C101,[1]!Companies[#Data],3,FALSE)</f>
        <v>#REF!</v>
      </c>
      <c r="C101" s="111" t="s">
        <v>595</v>
      </c>
      <c r="D101" s="111" t="s">
        <v>577</v>
      </c>
      <c r="E101" s="111" t="s">
        <v>584</v>
      </c>
      <c r="F101" s="111" t="s">
        <v>61</v>
      </c>
      <c r="G101" s="111" t="s">
        <v>61</v>
      </c>
      <c r="H101" s="111" t="s">
        <v>683</v>
      </c>
      <c r="I101" s="111" t="s">
        <v>529</v>
      </c>
      <c r="J101" s="150">
        <v>587040</v>
      </c>
      <c r="K101" s="111" t="s">
        <v>282</v>
      </c>
      <c r="L101" s="111" t="s">
        <v>282</v>
      </c>
      <c r="M101" s="111" t="s">
        <v>282</v>
      </c>
      <c r="O101" s="111" t="s">
        <v>61</v>
      </c>
      <c r="S101" s="145"/>
      <c r="T101" s="145"/>
      <c r="U101" s="145"/>
      <c r="V101" s="145"/>
      <c r="W101" s="145"/>
      <c r="X101" s="145"/>
      <c r="Y101" s="145"/>
      <c r="Z101" s="145"/>
      <c r="AA101" s="145"/>
      <c r="AB101" s="145"/>
      <c r="AC101" s="145"/>
      <c r="AD101" s="145"/>
      <c r="AE101" s="145"/>
      <c r="AF101" s="145"/>
      <c r="AG101" s="145"/>
      <c r="AH101" s="145"/>
      <c r="AI101" s="145"/>
    </row>
    <row r="102" spans="2:35" s="111" customFormat="1" ht="13.8" x14ac:dyDescent="0.45">
      <c r="B102" s="350" t="e">
        <f>VLOOKUP(C102,[1]!Companies[#Data],3,FALSE)</f>
        <v>#REF!</v>
      </c>
      <c r="C102" s="111" t="s">
        <v>595</v>
      </c>
      <c r="D102" s="111" t="s">
        <v>577</v>
      </c>
      <c r="E102" s="111" t="s">
        <v>584</v>
      </c>
      <c r="F102" s="111" t="s">
        <v>61</v>
      </c>
      <c r="G102" s="111" t="s">
        <v>61</v>
      </c>
      <c r="H102" s="111" t="s">
        <v>684</v>
      </c>
      <c r="I102" s="111" t="s">
        <v>529</v>
      </c>
      <c r="J102" s="150">
        <v>20790</v>
      </c>
      <c r="K102" s="111" t="s">
        <v>282</v>
      </c>
      <c r="L102" s="111" t="s">
        <v>282</v>
      </c>
      <c r="M102" s="111" t="s">
        <v>282</v>
      </c>
      <c r="O102" s="111" t="s">
        <v>61</v>
      </c>
      <c r="S102" s="145"/>
      <c r="T102" s="145"/>
      <c r="U102" s="145"/>
      <c r="V102" s="145"/>
      <c r="W102" s="145"/>
      <c r="X102" s="145"/>
      <c r="Y102" s="145"/>
      <c r="Z102" s="145"/>
      <c r="AA102" s="145"/>
      <c r="AB102" s="145"/>
      <c r="AC102" s="145"/>
      <c r="AD102" s="145"/>
      <c r="AE102" s="145"/>
      <c r="AF102" s="145"/>
      <c r="AG102" s="145"/>
      <c r="AH102" s="145"/>
      <c r="AI102" s="145"/>
    </row>
    <row r="103" spans="2:35" s="111" customFormat="1" ht="13.8" x14ac:dyDescent="0.45">
      <c r="B103" s="350" t="e">
        <f>VLOOKUP(C103,[1]!Companies[#Data],3,FALSE)</f>
        <v>#REF!</v>
      </c>
      <c r="C103" s="111" t="s">
        <v>595</v>
      </c>
      <c r="D103" s="111" t="s">
        <v>577</v>
      </c>
      <c r="E103" s="111" t="s">
        <v>584</v>
      </c>
      <c r="F103" s="111" t="s">
        <v>61</v>
      </c>
      <c r="G103" s="111" t="s">
        <v>61</v>
      </c>
      <c r="H103" s="111" t="s">
        <v>685</v>
      </c>
      <c r="I103" s="111" t="s">
        <v>529</v>
      </c>
      <c r="J103" s="150">
        <v>656640</v>
      </c>
      <c r="K103" s="111" t="s">
        <v>282</v>
      </c>
      <c r="L103" s="111" t="s">
        <v>282</v>
      </c>
      <c r="M103" s="111" t="s">
        <v>282</v>
      </c>
      <c r="O103" s="111" t="s">
        <v>61</v>
      </c>
      <c r="S103" s="145"/>
      <c r="T103" s="145"/>
      <c r="U103" s="145"/>
      <c r="V103" s="145"/>
      <c r="W103" s="145"/>
      <c r="X103" s="145"/>
      <c r="Y103" s="145"/>
      <c r="Z103" s="145"/>
      <c r="AA103" s="145"/>
      <c r="AB103" s="145"/>
      <c r="AC103" s="145"/>
      <c r="AD103" s="145"/>
      <c r="AE103" s="145"/>
      <c r="AF103" s="145"/>
      <c r="AG103" s="145"/>
      <c r="AH103" s="145"/>
      <c r="AI103" s="145"/>
    </row>
    <row r="104" spans="2:35" s="111" customFormat="1" ht="13.8" x14ac:dyDescent="0.45">
      <c r="B104" s="350" t="e">
        <f>VLOOKUP(C104,[1]!Companies[#Data],3,FALSE)</f>
        <v>#REF!</v>
      </c>
      <c r="C104" s="111" t="s">
        <v>595</v>
      </c>
      <c r="D104" s="111" t="s">
        <v>577</v>
      </c>
      <c r="E104" s="111" t="s">
        <v>584</v>
      </c>
      <c r="F104" s="111" t="s">
        <v>61</v>
      </c>
      <c r="G104" s="111" t="s">
        <v>61</v>
      </c>
      <c r="H104" s="111" t="s">
        <v>686</v>
      </c>
      <c r="I104" s="111" t="s">
        <v>529</v>
      </c>
      <c r="J104" s="150">
        <v>144120</v>
      </c>
      <c r="K104" s="111" t="s">
        <v>282</v>
      </c>
      <c r="L104" s="111" t="s">
        <v>282</v>
      </c>
      <c r="M104" s="111" t="s">
        <v>282</v>
      </c>
      <c r="O104" s="111" t="s">
        <v>61</v>
      </c>
      <c r="S104" s="145"/>
      <c r="T104" s="145"/>
      <c r="U104" s="145"/>
      <c r="V104" s="145"/>
      <c r="W104" s="145"/>
      <c r="X104" s="145"/>
      <c r="Y104" s="145"/>
      <c r="Z104" s="145"/>
      <c r="AA104" s="145"/>
      <c r="AB104" s="145"/>
      <c r="AC104" s="145"/>
      <c r="AD104" s="145"/>
      <c r="AE104" s="145"/>
      <c r="AF104" s="145"/>
      <c r="AG104" s="145"/>
      <c r="AH104" s="145"/>
      <c r="AI104" s="145"/>
    </row>
    <row r="105" spans="2:35" s="111" customFormat="1" ht="13.8" x14ac:dyDescent="0.45">
      <c r="B105" s="350" t="e">
        <f>VLOOKUP(C105,[1]!Companies[#Data],3,FALSE)</f>
        <v>#REF!</v>
      </c>
      <c r="C105" s="111" t="s">
        <v>595</v>
      </c>
      <c r="D105" s="111" t="s">
        <v>577</v>
      </c>
      <c r="E105" s="111" t="s">
        <v>584</v>
      </c>
      <c r="F105" s="111" t="s">
        <v>61</v>
      </c>
      <c r="G105" s="111" t="s">
        <v>61</v>
      </c>
      <c r="H105" s="111" t="s">
        <v>687</v>
      </c>
      <c r="I105" s="111" t="s">
        <v>529</v>
      </c>
      <c r="J105" s="150">
        <v>60660</v>
      </c>
      <c r="K105" s="111" t="s">
        <v>282</v>
      </c>
      <c r="L105" s="111" t="s">
        <v>282</v>
      </c>
      <c r="M105" s="111" t="s">
        <v>282</v>
      </c>
      <c r="O105" s="111" t="s">
        <v>61</v>
      </c>
      <c r="S105" s="145"/>
      <c r="T105" s="145"/>
      <c r="U105" s="145"/>
      <c r="V105" s="145"/>
      <c r="W105" s="145"/>
      <c r="X105" s="145"/>
      <c r="Y105" s="145"/>
      <c r="Z105" s="145"/>
      <c r="AA105" s="145"/>
      <c r="AB105" s="145"/>
      <c r="AC105" s="145"/>
      <c r="AD105" s="145"/>
      <c r="AE105" s="145"/>
      <c r="AF105" s="145"/>
      <c r="AG105" s="145"/>
      <c r="AH105" s="145"/>
      <c r="AI105" s="145"/>
    </row>
    <row r="106" spans="2:35" s="111" customFormat="1" ht="13.8" x14ac:dyDescent="0.45">
      <c r="B106" s="350" t="e">
        <f>VLOOKUP(C106,[1]!Companies[#Data],3,FALSE)</f>
        <v>#REF!</v>
      </c>
      <c r="C106" s="111" t="s">
        <v>595</v>
      </c>
      <c r="D106" s="111" t="s">
        <v>577</v>
      </c>
      <c r="E106" s="111" t="s">
        <v>584</v>
      </c>
      <c r="F106" s="111" t="s">
        <v>61</v>
      </c>
      <c r="G106" s="111" t="s">
        <v>61</v>
      </c>
      <c r="H106" s="111" t="s">
        <v>688</v>
      </c>
      <c r="I106" s="111" t="s">
        <v>529</v>
      </c>
      <c r="J106" s="150">
        <v>13134</v>
      </c>
      <c r="K106" s="111" t="s">
        <v>282</v>
      </c>
      <c r="L106" s="111" t="s">
        <v>282</v>
      </c>
      <c r="M106" s="111" t="s">
        <v>282</v>
      </c>
      <c r="O106" s="111" t="s">
        <v>61</v>
      </c>
      <c r="S106" s="145"/>
      <c r="T106" s="145"/>
      <c r="U106" s="145"/>
      <c r="V106" s="145"/>
      <c r="W106" s="145"/>
      <c r="X106" s="145"/>
      <c r="Y106" s="145"/>
      <c r="Z106" s="145"/>
      <c r="AA106" s="145"/>
      <c r="AB106" s="145"/>
      <c r="AC106" s="145"/>
      <c r="AD106" s="145"/>
      <c r="AE106" s="145"/>
      <c r="AF106" s="145"/>
      <c r="AG106" s="145"/>
      <c r="AH106" s="145"/>
      <c r="AI106" s="145"/>
    </row>
    <row r="107" spans="2:35" s="111" customFormat="1" ht="13.8" x14ac:dyDescent="0.45">
      <c r="B107" s="350" t="e">
        <f>VLOOKUP(C107,[1]!Companies[#Data],3,FALSE)</f>
        <v>#REF!</v>
      </c>
      <c r="C107" s="111" t="s">
        <v>595</v>
      </c>
      <c r="D107" s="111" t="s">
        <v>577</v>
      </c>
      <c r="E107" s="111" t="s">
        <v>584</v>
      </c>
      <c r="F107" s="111" t="s">
        <v>61</v>
      </c>
      <c r="G107" s="111" t="s">
        <v>61</v>
      </c>
      <c r="H107" s="111" t="s">
        <v>689</v>
      </c>
      <c r="I107" s="111" t="s">
        <v>529</v>
      </c>
      <c r="J107" s="150">
        <v>68925</v>
      </c>
      <c r="K107" s="111" t="s">
        <v>282</v>
      </c>
      <c r="L107" s="111" t="s">
        <v>282</v>
      </c>
      <c r="M107" s="111" t="s">
        <v>282</v>
      </c>
      <c r="O107" s="111" t="s">
        <v>61</v>
      </c>
      <c r="S107" s="145"/>
      <c r="T107" s="145"/>
      <c r="U107" s="145"/>
      <c r="V107" s="145"/>
      <c r="W107" s="145"/>
      <c r="X107" s="145"/>
      <c r="Y107" s="145"/>
      <c r="Z107" s="145"/>
      <c r="AA107" s="145"/>
      <c r="AB107" s="145"/>
      <c r="AC107" s="145"/>
      <c r="AD107" s="145"/>
      <c r="AE107" s="145"/>
      <c r="AF107" s="145"/>
      <c r="AG107" s="145"/>
      <c r="AH107" s="145"/>
      <c r="AI107" s="145"/>
    </row>
    <row r="108" spans="2:35" s="111" customFormat="1" ht="13.8" x14ac:dyDescent="0.45">
      <c r="B108" s="350" t="e">
        <f>VLOOKUP(C108,[1]!Companies[#Data],3,FALSE)</f>
        <v>#REF!</v>
      </c>
      <c r="C108" s="111" t="s">
        <v>595</v>
      </c>
      <c r="D108" s="111" t="s">
        <v>577</v>
      </c>
      <c r="E108" s="111" t="s">
        <v>584</v>
      </c>
      <c r="F108" s="111" t="s">
        <v>61</v>
      </c>
      <c r="G108" s="111" t="s">
        <v>61</v>
      </c>
      <c r="H108" s="111" t="s">
        <v>690</v>
      </c>
      <c r="I108" s="111" t="s">
        <v>529</v>
      </c>
      <c r="J108" s="150">
        <v>720.81</v>
      </c>
      <c r="K108" s="111" t="s">
        <v>282</v>
      </c>
      <c r="L108" s="111" t="s">
        <v>282</v>
      </c>
      <c r="M108" s="111" t="s">
        <v>282</v>
      </c>
      <c r="O108" s="111" t="s">
        <v>61</v>
      </c>
      <c r="S108" s="145"/>
      <c r="T108" s="145"/>
      <c r="U108" s="145"/>
      <c r="V108" s="145"/>
      <c r="W108" s="145"/>
      <c r="X108" s="145"/>
      <c r="Y108" s="145"/>
      <c r="Z108" s="145"/>
      <c r="AA108" s="145"/>
      <c r="AB108" s="145"/>
      <c r="AC108" s="145"/>
      <c r="AD108" s="145"/>
      <c r="AE108" s="145"/>
      <c r="AF108" s="145"/>
      <c r="AG108" s="145"/>
      <c r="AH108" s="145"/>
      <c r="AI108" s="145"/>
    </row>
    <row r="109" spans="2:35" s="111" customFormat="1" ht="13.8" x14ac:dyDescent="0.45">
      <c r="B109" s="350" t="e">
        <f>VLOOKUP(C109,[1]!Companies[#Data],3,FALSE)</f>
        <v>#REF!</v>
      </c>
      <c r="C109" s="111" t="s">
        <v>595</v>
      </c>
      <c r="D109" s="111" t="s">
        <v>577</v>
      </c>
      <c r="E109" s="111" t="s">
        <v>584</v>
      </c>
      <c r="F109" s="111" t="s">
        <v>61</v>
      </c>
      <c r="G109" s="111" t="s">
        <v>61</v>
      </c>
      <c r="H109" s="111" t="s">
        <v>691</v>
      </c>
      <c r="I109" s="111" t="s">
        <v>529</v>
      </c>
      <c r="J109" s="150">
        <v>21624.3</v>
      </c>
      <c r="K109" s="111" t="s">
        <v>282</v>
      </c>
      <c r="L109" s="111" t="s">
        <v>282</v>
      </c>
      <c r="M109" s="111" t="s">
        <v>282</v>
      </c>
      <c r="O109" s="111" t="s">
        <v>61</v>
      </c>
      <c r="S109" s="145"/>
      <c r="T109" s="145"/>
      <c r="U109" s="145"/>
      <c r="V109" s="145"/>
      <c r="W109" s="145"/>
      <c r="X109" s="145"/>
      <c r="Y109" s="145"/>
      <c r="Z109" s="145"/>
      <c r="AA109" s="145"/>
      <c r="AB109" s="145"/>
      <c r="AC109" s="145"/>
      <c r="AD109" s="145"/>
      <c r="AE109" s="145"/>
      <c r="AF109" s="145"/>
      <c r="AG109" s="145"/>
      <c r="AH109" s="145"/>
      <c r="AI109" s="145"/>
    </row>
    <row r="110" spans="2:35" s="111" customFormat="1" ht="13.8" x14ac:dyDescent="0.45">
      <c r="B110" s="350" t="e">
        <f>VLOOKUP(C110,[1]!Companies[#Data],3,FALSE)</f>
        <v>#REF!</v>
      </c>
      <c r="C110" s="111" t="s">
        <v>595</v>
      </c>
      <c r="D110" s="111" t="s">
        <v>577</v>
      </c>
      <c r="E110" s="111" t="s">
        <v>584</v>
      </c>
      <c r="F110" s="111" t="s">
        <v>61</v>
      </c>
      <c r="G110" s="111" t="s">
        <v>61</v>
      </c>
      <c r="H110" s="111" t="s">
        <v>692</v>
      </c>
      <c r="I110" s="111" t="s">
        <v>529</v>
      </c>
      <c r="J110" s="150">
        <v>7875</v>
      </c>
      <c r="K110" s="111" t="s">
        <v>282</v>
      </c>
      <c r="L110" s="111" t="s">
        <v>282</v>
      </c>
      <c r="M110" s="111" t="s">
        <v>282</v>
      </c>
      <c r="O110" s="111" t="s">
        <v>61</v>
      </c>
      <c r="S110" s="145"/>
      <c r="T110" s="145"/>
      <c r="U110" s="145"/>
      <c r="V110" s="145"/>
      <c r="W110" s="145"/>
      <c r="X110" s="145"/>
      <c r="Y110" s="145"/>
      <c r="Z110" s="145"/>
      <c r="AA110" s="145"/>
      <c r="AB110" s="145"/>
      <c r="AC110" s="145"/>
      <c r="AD110" s="145"/>
      <c r="AE110" s="145"/>
      <c r="AF110" s="145"/>
      <c r="AG110" s="145"/>
      <c r="AH110" s="145"/>
      <c r="AI110" s="145"/>
    </row>
    <row r="111" spans="2:35" s="111" customFormat="1" ht="13.8" x14ac:dyDescent="0.45">
      <c r="B111" s="350" t="e">
        <f>VLOOKUP(C111,[1]!Companies[#Data],3,FALSE)</f>
        <v>#REF!</v>
      </c>
      <c r="C111" s="111" t="s">
        <v>595</v>
      </c>
      <c r="D111" s="111" t="s">
        <v>577</v>
      </c>
      <c r="E111" s="111" t="s">
        <v>584</v>
      </c>
      <c r="F111" s="111" t="s">
        <v>61</v>
      </c>
      <c r="G111" s="111" t="s">
        <v>61</v>
      </c>
      <c r="H111" s="111" t="s">
        <v>693</v>
      </c>
      <c r="I111" s="111" t="s">
        <v>529</v>
      </c>
      <c r="J111" s="150">
        <v>141375</v>
      </c>
      <c r="K111" s="111" t="s">
        <v>282</v>
      </c>
      <c r="L111" s="111" t="s">
        <v>282</v>
      </c>
      <c r="M111" s="111" t="s">
        <v>282</v>
      </c>
      <c r="O111" s="111" t="s">
        <v>61</v>
      </c>
      <c r="S111" s="145"/>
      <c r="T111" s="145"/>
      <c r="U111" s="145"/>
      <c r="V111" s="145"/>
      <c r="W111" s="145"/>
      <c r="X111" s="145"/>
      <c r="Y111" s="145"/>
      <c r="Z111" s="145"/>
      <c r="AA111" s="145"/>
      <c r="AB111" s="145"/>
      <c r="AC111" s="145"/>
      <c r="AD111" s="145"/>
      <c r="AE111" s="145"/>
      <c r="AF111" s="145"/>
      <c r="AG111" s="145"/>
      <c r="AH111" s="145"/>
      <c r="AI111" s="145"/>
    </row>
    <row r="112" spans="2:35" s="111" customFormat="1" ht="13.8" x14ac:dyDescent="0.45">
      <c r="B112" s="350" t="e">
        <f>VLOOKUP(C112,[1]!Companies[#Data],3,FALSE)</f>
        <v>#REF!</v>
      </c>
      <c r="C112" s="111" t="s">
        <v>595</v>
      </c>
      <c r="D112" s="111" t="s">
        <v>577</v>
      </c>
      <c r="E112" s="111" t="s">
        <v>584</v>
      </c>
      <c r="F112" s="111" t="s">
        <v>61</v>
      </c>
      <c r="G112" s="111" t="s">
        <v>61</v>
      </c>
      <c r="H112" s="111" t="s">
        <v>694</v>
      </c>
      <c r="I112" s="111" t="s">
        <v>529</v>
      </c>
      <c r="J112" s="150">
        <v>41400</v>
      </c>
      <c r="K112" s="111" t="s">
        <v>282</v>
      </c>
      <c r="L112" s="111" t="s">
        <v>282</v>
      </c>
      <c r="M112" s="111" t="s">
        <v>282</v>
      </c>
      <c r="O112" s="111" t="s">
        <v>61</v>
      </c>
      <c r="S112" s="145"/>
      <c r="T112" s="145"/>
      <c r="U112" s="145"/>
      <c r="V112" s="145"/>
      <c r="W112" s="145"/>
      <c r="X112" s="145"/>
      <c r="Y112" s="145"/>
      <c r="Z112" s="145"/>
      <c r="AA112" s="145"/>
      <c r="AB112" s="145"/>
      <c r="AC112" s="145"/>
      <c r="AD112" s="145"/>
      <c r="AE112" s="145"/>
      <c r="AF112" s="145"/>
      <c r="AG112" s="145"/>
      <c r="AH112" s="145"/>
      <c r="AI112" s="145"/>
    </row>
    <row r="113" spans="2:35" s="111" customFormat="1" ht="13.8" x14ac:dyDescent="0.45">
      <c r="B113" s="350" t="e">
        <f>VLOOKUP(C113,[1]!Companies[#Data],3,FALSE)</f>
        <v>#REF!</v>
      </c>
      <c r="C113" s="111" t="s">
        <v>595</v>
      </c>
      <c r="D113" s="111" t="s">
        <v>577</v>
      </c>
      <c r="E113" s="111" t="s">
        <v>584</v>
      </c>
      <c r="F113" s="111" t="s">
        <v>61</v>
      </c>
      <c r="G113" s="111" t="s">
        <v>61</v>
      </c>
      <c r="H113" s="111" t="s">
        <v>695</v>
      </c>
      <c r="I113" s="111" t="s">
        <v>529</v>
      </c>
      <c r="J113" s="150">
        <v>243000</v>
      </c>
      <c r="K113" s="111" t="s">
        <v>282</v>
      </c>
      <c r="L113" s="111" t="s">
        <v>282</v>
      </c>
      <c r="M113" s="111" t="s">
        <v>282</v>
      </c>
      <c r="O113" s="111" t="s">
        <v>61</v>
      </c>
      <c r="S113" s="145"/>
      <c r="T113" s="145"/>
      <c r="U113" s="145"/>
      <c r="V113" s="145"/>
      <c r="W113" s="145"/>
      <c r="X113" s="145"/>
      <c r="Y113" s="145"/>
      <c r="Z113" s="145"/>
      <c r="AA113" s="145"/>
      <c r="AB113" s="145"/>
      <c r="AC113" s="145"/>
      <c r="AD113" s="145"/>
      <c r="AE113" s="145"/>
      <c r="AF113" s="145"/>
      <c r="AG113" s="145"/>
      <c r="AH113" s="145"/>
      <c r="AI113" s="145"/>
    </row>
    <row r="114" spans="2:35" s="111" customFormat="1" ht="13.8" x14ac:dyDescent="0.45">
      <c r="B114" s="350" t="e">
        <f>VLOOKUP(C114,[1]!Companies[#Data],3,FALSE)</f>
        <v>#REF!</v>
      </c>
      <c r="C114" s="111" t="s">
        <v>595</v>
      </c>
      <c r="D114" s="111" t="s">
        <v>577</v>
      </c>
      <c r="E114" s="111" t="s">
        <v>584</v>
      </c>
      <c r="F114" s="111" t="s">
        <v>61</v>
      </c>
      <c r="G114" s="111" t="s">
        <v>61</v>
      </c>
      <c r="H114" s="111" t="s">
        <v>696</v>
      </c>
      <c r="I114" s="111" t="s">
        <v>529</v>
      </c>
      <c r="J114" s="150">
        <v>230040</v>
      </c>
      <c r="K114" s="111" t="s">
        <v>282</v>
      </c>
      <c r="L114" s="111" t="s">
        <v>282</v>
      </c>
      <c r="M114" s="111" t="s">
        <v>282</v>
      </c>
      <c r="O114" s="111" t="s">
        <v>61</v>
      </c>
      <c r="S114" s="145"/>
      <c r="T114" s="145"/>
      <c r="U114" s="145"/>
      <c r="V114" s="145"/>
      <c r="W114" s="145"/>
      <c r="X114" s="145"/>
      <c r="Y114" s="145"/>
      <c r="Z114" s="145"/>
      <c r="AA114" s="145"/>
      <c r="AB114" s="145"/>
      <c r="AC114" s="145"/>
      <c r="AD114" s="145"/>
      <c r="AE114" s="145"/>
      <c r="AF114" s="145"/>
      <c r="AG114" s="145"/>
      <c r="AH114" s="145"/>
      <c r="AI114" s="145"/>
    </row>
    <row r="115" spans="2:35" s="111" customFormat="1" ht="13.8" x14ac:dyDescent="0.45">
      <c r="B115" s="350" t="e">
        <f>VLOOKUP(C115,[1]!Companies[#Data],3,FALSE)</f>
        <v>#REF!</v>
      </c>
      <c r="C115" s="111" t="s">
        <v>595</v>
      </c>
      <c r="D115" s="111" t="s">
        <v>577</v>
      </c>
      <c r="E115" s="111" t="s">
        <v>584</v>
      </c>
      <c r="F115" s="111" t="s">
        <v>61</v>
      </c>
      <c r="G115" s="111" t="s">
        <v>61</v>
      </c>
      <c r="H115" s="111" t="s">
        <v>697</v>
      </c>
      <c r="I115" s="111" t="s">
        <v>529</v>
      </c>
      <c r="J115" s="150">
        <v>318060</v>
      </c>
      <c r="K115" s="111" t="s">
        <v>282</v>
      </c>
      <c r="L115" s="111" t="s">
        <v>282</v>
      </c>
      <c r="M115" s="111" t="s">
        <v>282</v>
      </c>
      <c r="O115" s="111" t="s">
        <v>61</v>
      </c>
      <c r="S115" s="145"/>
      <c r="T115" s="145"/>
      <c r="U115" s="145"/>
      <c r="V115" s="145"/>
      <c r="W115" s="145"/>
      <c r="X115" s="145"/>
      <c r="Y115" s="145"/>
      <c r="Z115" s="145"/>
      <c r="AA115" s="145"/>
      <c r="AB115" s="145"/>
      <c r="AC115" s="145"/>
      <c r="AD115" s="145"/>
      <c r="AE115" s="145"/>
      <c r="AF115" s="145"/>
      <c r="AG115" s="145"/>
      <c r="AH115" s="145"/>
      <c r="AI115" s="145"/>
    </row>
    <row r="116" spans="2:35" s="111" customFormat="1" ht="13.8" x14ac:dyDescent="0.45">
      <c r="B116" s="350" t="e">
        <f>VLOOKUP(C116,[1]!Companies[#Data],3,FALSE)</f>
        <v>#REF!</v>
      </c>
      <c r="C116" s="111" t="s">
        <v>595</v>
      </c>
      <c r="D116" s="111" t="s">
        <v>577</v>
      </c>
      <c r="E116" s="111" t="s">
        <v>584</v>
      </c>
      <c r="F116" s="111" t="s">
        <v>61</v>
      </c>
      <c r="G116" s="111" t="s">
        <v>61</v>
      </c>
      <c r="H116" s="111" t="s">
        <v>698</v>
      </c>
      <c r="I116" s="111" t="s">
        <v>529</v>
      </c>
      <c r="J116" s="150">
        <v>109800</v>
      </c>
      <c r="K116" s="111" t="s">
        <v>282</v>
      </c>
      <c r="L116" s="111" t="s">
        <v>282</v>
      </c>
      <c r="M116" s="111" t="s">
        <v>282</v>
      </c>
      <c r="O116" s="111" t="s">
        <v>61</v>
      </c>
      <c r="S116" s="145"/>
      <c r="T116" s="145"/>
      <c r="U116" s="145"/>
      <c r="V116" s="145"/>
      <c r="W116" s="145"/>
      <c r="X116" s="145"/>
      <c r="Y116" s="145"/>
      <c r="Z116" s="145"/>
      <c r="AA116" s="145"/>
      <c r="AB116" s="145"/>
      <c r="AC116" s="145"/>
      <c r="AD116" s="145"/>
      <c r="AE116" s="145"/>
      <c r="AF116" s="145"/>
      <c r="AG116" s="145"/>
      <c r="AH116" s="145"/>
      <c r="AI116" s="145"/>
    </row>
    <row r="117" spans="2:35" s="111" customFormat="1" ht="13.8" x14ac:dyDescent="0.45">
      <c r="B117" s="350" t="e">
        <f>VLOOKUP(C117,[1]!Companies[#Data],3,FALSE)</f>
        <v>#REF!</v>
      </c>
      <c r="C117" s="111" t="s">
        <v>595</v>
      </c>
      <c r="D117" s="111" t="s">
        <v>577</v>
      </c>
      <c r="E117" s="111" t="s">
        <v>584</v>
      </c>
      <c r="F117" s="111" t="s">
        <v>61</v>
      </c>
      <c r="G117" s="111" t="s">
        <v>61</v>
      </c>
      <c r="H117" s="111" t="s">
        <v>699</v>
      </c>
      <c r="I117" s="111" t="s">
        <v>529</v>
      </c>
      <c r="J117" s="150">
        <v>36600</v>
      </c>
      <c r="K117" s="111" t="s">
        <v>282</v>
      </c>
      <c r="L117" s="111" t="s">
        <v>282</v>
      </c>
      <c r="M117" s="111" t="s">
        <v>282</v>
      </c>
      <c r="O117" s="111" t="s">
        <v>61</v>
      </c>
      <c r="S117" s="145"/>
      <c r="T117" s="145"/>
      <c r="U117" s="145"/>
      <c r="V117" s="145"/>
      <c r="W117" s="145"/>
      <c r="X117" s="145"/>
      <c r="Y117" s="145"/>
      <c r="Z117" s="145"/>
      <c r="AA117" s="145"/>
      <c r="AB117" s="145"/>
      <c r="AC117" s="145"/>
      <c r="AD117" s="145"/>
      <c r="AE117" s="145"/>
      <c r="AF117" s="145"/>
      <c r="AG117" s="145"/>
      <c r="AH117" s="145"/>
      <c r="AI117" s="145"/>
    </row>
    <row r="118" spans="2:35" s="111" customFormat="1" ht="13.8" x14ac:dyDescent="0.45">
      <c r="B118" s="350" t="e">
        <f>VLOOKUP(C118,[1]!Companies[#Data],3,FALSE)</f>
        <v>#REF!</v>
      </c>
      <c r="C118" s="111" t="s">
        <v>595</v>
      </c>
      <c r="D118" s="111" t="s">
        <v>577</v>
      </c>
      <c r="E118" s="111" t="s">
        <v>584</v>
      </c>
      <c r="F118" s="111" t="s">
        <v>61</v>
      </c>
      <c r="G118" s="111" t="s">
        <v>61</v>
      </c>
      <c r="H118" s="111" t="s">
        <v>700</v>
      </c>
      <c r="I118" s="111" t="s">
        <v>529</v>
      </c>
      <c r="J118" s="150">
        <v>13614.63</v>
      </c>
      <c r="K118" s="111" t="s">
        <v>282</v>
      </c>
      <c r="L118" s="111" t="s">
        <v>282</v>
      </c>
      <c r="M118" s="111" t="s">
        <v>282</v>
      </c>
      <c r="O118" s="111" t="s">
        <v>61</v>
      </c>
      <c r="S118" s="145"/>
      <c r="T118" s="145"/>
      <c r="U118" s="145"/>
      <c r="V118" s="145"/>
      <c r="W118" s="145"/>
      <c r="X118" s="145"/>
      <c r="Y118" s="145"/>
      <c r="Z118" s="145"/>
      <c r="AA118" s="145"/>
      <c r="AB118" s="145"/>
      <c r="AC118" s="145"/>
      <c r="AD118" s="145"/>
      <c r="AE118" s="145"/>
      <c r="AF118" s="145"/>
      <c r="AG118" s="145"/>
      <c r="AH118" s="145"/>
      <c r="AI118" s="145"/>
    </row>
    <row r="119" spans="2:35" s="111" customFormat="1" ht="13.8" x14ac:dyDescent="0.45">
      <c r="B119" s="350" t="e">
        <f>VLOOKUP(C119,[1]!Companies[#Data],3,FALSE)</f>
        <v>#REF!</v>
      </c>
      <c r="C119" s="111" t="s">
        <v>595</v>
      </c>
      <c r="D119" s="111" t="s">
        <v>577</v>
      </c>
      <c r="E119" s="111" t="s">
        <v>584</v>
      </c>
      <c r="F119" s="111" t="s">
        <v>61</v>
      </c>
      <c r="G119" s="111" t="s">
        <v>61</v>
      </c>
      <c r="H119" s="111" t="s">
        <v>701</v>
      </c>
      <c r="I119" s="111" t="s">
        <v>529</v>
      </c>
      <c r="J119" s="150">
        <v>129494.39999999999</v>
      </c>
      <c r="K119" s="111" t="s">
        <v>282</v>
      </c>
      <c r="L119" s="111" t="s">
        <v>282</v>
      </c>
      <c r="M119" s="111" t="s">
        <v>282</v>
      </c>
      <c r="O119" s="111" t="s">
        <v>61</v>
      </c>
      <c r="S119" s="145"/>
      <c r="T119" s="145"/>
      <c r="U119" s="145"/>
      <c r="V119" s="145"/>
      <c r="W119" s="145"/>
      <c r="X119" s="145"/>
      <c r="Y119" s="145"/>
      <c r="Z119" s="145"/>
      <c r="AA119" s="145"/>
      <c r="AB119" s="145"/>
      <c r="AC119" s="145"/>
      <c r="AD119" s="145"/>
      <c r="AE119" s="145"/>
      <c r="AF119" s="145"/>
      <c r="AG119" s="145"/>
      <c r="AH119" s="145"/>
      <c r="AI119" s="145"/>
    </row>
    <row r="120" spans="2:35" s="111" customFormat="1" ht="13.8" x14ac:dyDescent="0.45">
      <c r="B120" s="350" t="e">
        <f>VLOOKUP(C120,[1]!Companies[#Data],3,FALSE)</f>
        <v>#REF!</v>
      </c>
      <c r="C120" s="111" t="s">
        <v>599</v>
      </c>
      <c r="D120" s="111" t="s">
        <v>577</v>
      </c>
      <c r="E120" s="111" t="s">
        <v>584</v>
      </c>
      <c r="F120" s="111" t="s">
        <v>61</v>
      </c>
      <c r="G120" s="111" t="s">
        <v>61</v>
      </c>
      <c r="H120" s="111" t="s">
        <v>702</v>
      </c>
      <c r="I120" s="111" t="s">
        <v>529</v>
      </c>
      <c r="J120" s="150">
        <v>268605</v>
      </c>
      <c r="K120" s="111" t="s">
        <v>282</v>
      </c>
      <c r="L120" s="111" t="s">
        <v>282</v>
      </c>
      <c r="M120" s="111" t="s">
        <v>282</v>
      </c>
      <c r="O120" s="111" t="s">
        <v>61</v>
      </c>
      <c r="S120" s="145"/>
      <c r="T120" s="145"/>
      <c r="U120" s="145"/>
      <c r="V120" s="145"/>
      <c r="W120" s="145"/>
      <c r="X120" s="145"/>
      <c r="Y120" s="145"/>
      <c r="Z120" s="145"/>
      <c r="AA120" s="145"/>
      <c r="AB120" s="145"/>
      <c r="AC120" s="145"/>
      <c r="AD120" s="145"/>
      <c r="AE120" s="145"/>
      <c r="AF120" s="145"/>
      <c r="AG120" s="145"/>
      <c r="AH120" s="145"/>
      <c r="AI120" s="145"/>
    </row>
    <row r="121" spans="2:35" s="111" customFormat="1" ht="13.8" x14ac:dyDescent="0.45">
      <c r="B121" s="350" t="e">
        <f>VLOOKUP(C121,[1]!Companies[#Data],3,FALSE)</f>
        <v>#REF!</v>
      </c>
      <c r="C121" s="111" t="s">
        <v>599</v>
      </c>
      <c r="D121" s="111" t="s">
        <v>577</v>
      </c>
      <c r="E121" s="111" t="s">
        <v>584</v>
      </c>
      <c r="F121" s="111" t="s">
        <v>61</v>
      </c>
      <c r="G121" s="111" t="s">
        <v>61</v>
      </c>
      <c r="H121" s="111" t="s">
        <v>703</v>
      </c>
      <c r="I121" s="111" t="s">
        <v>529</v>
      </c>
      <c r="J121" s="150">
        <v>63280</v>
      </c>
      <c r="K121" s="111" t="s">
        <v>282</v>
      </c>
      <c r="L121" s="111" t="s">
        <v>282</v>
      </c>
      <c r="M121" s="111" t="s">
        <v>282</v>
      </c>
      <c r="O121" s="111" t="s">
        <v>61</v>
      </c>
      <c r="S121" s="145"/>
      <c r="T121" s="145"/>
      <c r="U121" s="145"/>
      <c r="V121" s="145"/>
      <c r="W121" s="145"/>
      <c r="X121" s="145"/>
      <c r="Y121" s="145"/>
      <c r="Z121" s="145"/>
      <c r="AA121" s="145"/>
      <c r="AB121" s="145"/>
      <c r="AC121" s="145"/>
      <c r="AD121" s="145"/>
      <c r="AE121" s="145"/>
      <c r="AF121" s="145"/>
      <c r="AG121" s="145"/>
      <c r="AH121" s="145"/>
      <c r="AI121" s="145"/>
    </row>
    <row r="122" spans="2:35" s="111" customFormat="1" ht="13.8" x14ac:dyDescent="0.45">
      <c r="B122" s="350" t="e">
        <f>VLOOKUP(C122,[1]!Companies[#Data],3,FALSE)</f>
        <v>#REF!</v>
      </c>
      <c r="C122" s="111" t="s">
        <v>599</v>
      </c>
      <c r="D122" s="111" t="s">
        <v>577</v>
      </c>
      <c r="E122" s="111" t="s">
        <v>584</v>
      </c>
      <c r="F122" s="111" t="s">
        <v>61</v>
      </c>
      <c r="G122" s="111" t="s">
        <v>61</v>
      </c>
      <c r="H122" s="111" t="s">
        <v>704</v>
      </c>
      <c r="I122" s="111" t="s">
        <v>529</v>
      </c>
      <c r="J122" s="150">
        <v>113645</v>
      </c>
      <c r="K122" s="111" t="s">
        <v>282</v>
      </c>
      <c r="L122" s="111" t="s">
        <v>282</v>
      </c>
      <c r="M122" s="111" t="s">
        <v>282</v>
      </c>
      <c r="O122" s="111" t="s">
        <v>61</v>
      </c>
      <c r="S122" s="145"/>
      <c r="T122" s="145"/>
      <c r="U122" s="145"/>
      <c r="V122" s="145"/>
      <c r="W122" s="145"/>
      <c r="X122" s="145"/>
      <c r="Y122" s="145"/>
      <c r="Z122" s="145"/>
      <c r="AA122" s="145"/>
      <c r="AB122" s="145"/>
      <c r="AC122" s="145"/>
      <c r="AD122" s="145"/>
      <c r="AE122" s="145"/>
      <c r="AF122" s="145"/>
      <c r="AG122" s="145"/>
      <c r="AH122" s="145"/>
      <c r="AI122" s="145"/>
    </row>
    <row r="123" spans="2:35" s="111" customFormat="1" ht="13.8" x14ac:dyDescent="0.45">
      <c r="B123" s="350" t="e">
        <f>VLOOKUP(C123,[1]!Companies[#Data],3,FALSE)</f>
        <v>#REF!</v>
      </c>
      <c r="C123" s="111" t="s">
        <v>599</v>
      </c>
      <c r="D123" s="111" t="s">
        <v>577</v>
      </c>
      <c r="E123" s="111" t="s">
        <v>584</v>
      </c>
      <c r="F123" s="111" t="s">
        <v>61</v>
      </c>
      <c r="G123" s="111" t="s">
        <v>61</v>
      </c>
      <c r="H123" s="111" t="s">
        <v>705</v>
      </c>
      <c r="I123" s="111" t="s">
        <v>529</v>
      </c>
      <c r="J123" s="150">
        <v>25095</v>
      </c>
      <c r="K123" s="111" t="s">
        <v>282</v>
      </c>
      <c r="L123" s="111" t="s">
        <v>282</v>
      </c>
      <c r="M123" s="111" t="s">
        <v>282</v>
      </c>
      <c r="O123" s="111" t="s">
        <v>61</v>
      </c>
      <c r="S123" s="145"/>
      <c r="T123" s="145"/>
      <c r="U123" s="145"/>
      <c r="V123" s="145"/>
      <c r="W123" s="145"/>
      <c r="X123" s="145"/>
      <c r="Y123" s="145"/>
      <c r="Z123" s="145"/>
      <c r="AA123" s="145"/>
      <c r="AB123" s="145"/>
      <c r="AC123" s="145"/>
      <c r="AD123" s="145"/>
      <c r="AE123" s="145"/>
      <c r="AF123" s="145"/>
      <c r="AG123" s="145"/>
      <c r="AH123" s="145"/>
      <c r="AI123" s="145"/>
    </row>
    <row r="124" spans="2:35" s="111" customFormat="1" ht="13.8" x14ac:dyDescent="0.45">
      <c r="B124" s="350" t="e">
        <f>VLOOKUP(C124,[1]!Companies[#Data],3,FALSE)</f>
        <v>#REF!</v>
      </c>
      <c r="C124" s="111" t="s">
        <v>599</v>
      </c>
      <c r="D124" s="111" t="s">
        <v>577</v>
      </c>
      <c r="E124" s="111" t="s">
        <v>584</v>
      </c>
      <c r="F124" s="111" t="s">
        <v>61</v>
      </c>
      <c r="G124" s="111" t="s">
        <v>61</v>
      </c>
      <c r="H124" s="111" t="s">
        <v>706</v>
      </c>
      <c r="I124" s="111" t="s">
        <v>529</v>
      </c>
      <c r="J124" s="150">
        <v>55405</v>
      </c>
      <c r="K124" s="111" t="s">
        <v>282</v>
      </c>
      <c r="L124" s="111" t="s">
        <v>282</v>
      </c>
      <c r="M124" s="111" t="s">
        <v>282</v>
      </c>
      <c r="O124" s="111" t="s">
        <v>61</v>
      </c>
      <c r="S124" s="145"/>
      <c r="T124" s="145"/>
      <c r="U124" s="145"/>
      <c r="V124" s="145"/>
      <c r="W124" s="145"/>
      <c r="X124" s="145"/>
      <c r="Y124" s="145"/>
      <c r="Z124" s="145"/>
      <c r="AA124" s="145"/>
      <c r="AB124" s="145"/>
      <c r="AC124" s="145"/>
      <c r="AD124" s="145"/>
      <c r="AE124" s="145"/>
      <c r="AF124" s="145"/>
      <c r="AG124" s="145"/>
      <c r="AH124" s="145"/>
      <c r="AI124" s="145"/>
    </row>
    <row r="125" spans="2:35" s="111" customFormat="1" ht="13.8" x14ac:dyDescent="0.45">
      <c r="B125" s="350" t="e">
        <f>VLOOKUP(C125,[1]!Companies[#Data],3,FALSE)</f>
        <v>#REF!</v>
      </c>
      <c r="C125" s="111" t="s">
        <v>599</v>
      </c>
      <c r="D125" s="111" t="s">
        <v>577</v>
      </c>
      <c r="E125" s="111" t="s">
        <v>584</v>
      </c>
      <c r="F125" s="111" t="s">
        <v>61</v>
      </c>
      <c r="G125" s="111" t="s">
        <v>61</v>
      </c>
      <c r="H125" s="111" t="s">
        <v>707</v>
      </c>
      <c r="I125" s="111" t="s">
        <v>529</v>
      </c>
      <c r="J125" s="150">
        <v>43305</v>
      </c>
      <c r="K125" s="111" t="s">
        <v>282</v>
      </c>
      <c r="L125" s="111" t="s">
        <v>282</v>
      </c>
      <c r="M125" s="111" t="s">
        <v>282</v>
      </c>
      <c r="O125" s="111" t="s">
        <v>61</v>
      </c>
      <c r="S125" s="145"/>
      <c r="T125" s="145"/>
      <c r="U125" s="145"/>
      <c r="V125" s="145"/>
      <c r="W125" s="145"/>
      <c r="X125" s="145"/>
      <c r="Y125" s="145"/>
      <c r="Z125" s="145"/>
      <c r="AA125" s="145"/>
      <c r="AB125" s="145"/>
      <c r="AC125" s="145"/>
      <c r="AD125" s="145"/>
      <c r="AE125" s="145"/>
      <c r="AF125" s="145"/>
      <c r="AG125" s="145"/>
      <c r="AH125" s="145"/>
      <c r="AI125" s="145"/>
    </row>
    <row r="126" spans="2:35" s="111" customFormat="1" ht="13.8" x14ac:dyDescent="0.45">
      <c r="B126" s="350" t="e">
        <f>VLOOKUP(C126,[1]!Companies[#Data],3,FALSE)</f>
        <v>#REF!</v>
      </c>
      <c r="C126" s="111" t="s">
        <v>599</v>
      </c>
      <c r="D126" s="111" t="s">
        <v>577</v>
      </c>
      <c r="E126" s="111" t="s">
        <v>584</v>
      </c>
      <c r="F126" s="111" t="s">
        <v>61</v>
      </c>
      <c r="G126" s="111" t="s">
        <v>61</v>
      </c>
      <c r="H126" s="111" t="s">
        <v>708</v>
      </c>
      <c r="I126" s="111" t="s">
        <v>529</v>
      </c>
      <c r="J126" s="150">
        <v>30098.6</v>
      </c>
      <c r="K126" s="111" t="s">
        <v>282</v>
      </c>
      <c r="L126" s="111" t="s">
        <v>282</v>
      </c>
      <c r="M126" s="111" t="s">
        <v>282</v>
      </c>
      <c r="O126" s="111" t="s">
        <v>61</v>
      </c>
      <c r="S126" s="145"/>
      <c r="T126" s="145"/>
      <c r="U126" s="145"/>
      <c r="V126" s="145"/>
      <c r="W126" s="145"/>
      <c r="X126" s="145"/>
      <c r="Y126" s="145"/>
      <c r="Z126" s="145"/>
      <c r="AA126" s="145"/>
      <c r="AB126" s="145"/>
      <c r="AC126" s="145"/>
      <c r="AD126" s="145"/>
      <c r="AE126" s="145"/>
      <c r="AF126" s="145"/>
      <c r="AG126" s="145"/>
      <c r="AH126" s="145"/>
      <c r="AI126" s="145"/>
    </row>
    <row r="127" spans="2:35" s="111" customFormat="1" ht="13.8" x14ac:dyDescent="0.45">
      <c r="B127" s="350" t="e">
        <f>VLOOKUP(C127,[1]!Companies[#Data],3,FALSE)</f>
        <v>#REF!</v>
      </c>
      <c r="C127" s="111" t="s">
        <v>599</v>
      </c>
      <c r="D127" s="111" t="s">
        <v>577</v>
      </c>
      <c r="E127" s="111" t="s">
        <v>584</v>
      </c>
      <c r="F127" s="111" t="s">
        <v>61</v>
      </c>
      <c r="G127" s="111" t="s">
        <v>61</v>
      </c>
      <c r="H127" s="111" t="s">
        <v>709</v>
      </c>
      <c r="I127" s="111" t="s">
        <v>529</v>
      </c>
      <c r="J127" s="150">
        <v>242130</v>
      </c>
      <c r="K127" s="111" t="s">
        <v>282</v>
      </c>
      <c r="L127" s="111" t="s">
        <v>282</v>
      </c>
      <c r="M127" s="111" t="s">
        <v>282</v>
      </c>
      <c r="O127" s="111" t="s">
        <v>61</v>
      </c>
      <c r="S127" s="145"/>
      <c r="T127" s="145"/>
      <c r="U127" s="145"/>
      <c r="V127" s="145"/>
      <c r="W127" s="145"/>
      <c r="X127" s="145"/>
      <c r="Y127" s="145"/>
      <c r="Z127" s="145"/>
      <c r="AA127" s="145"/>
      <c r="AB127" s="145"/>
      <c r="AC127" s="145"/>
      <c r="AD127" s="145"/>
      <c r="AE127" s="145"/>
      <c r="AF127" s="145"/>
      <c r="AG127" s="145"/>
      <c r="AH127" s="145"/>
      <c r="AI127" s="145"/>
    </row>
    <row r="128" spans="2:35" s="111" customFormat="1" ht="13.8" x14ac:dyDescent="0.45">
      <c r="B128" s="350" t="e">
        <f>VLOOKUP(C128,[1]!Companies[#Data],3,FALSE)</f>
        <v>#REF!</v>
      </c>
      <c r="C128" s="111" t="s">
        <v>599</v>
      </c>
      <c r="D128" s="111" t="s">
        <v>577</v>
      </c>
      <c r="E128" s="111" t="s">
        <v>584</v>
      </c>
      <c r="F128" s="111" t="s">
        <v>61</v>
      </c>
      <c r="G128" s="111" t="s">
        <v>61</v>
      </c>
      <c r="H128" s="111" t="s">
        <v>710</v>
      </c>
      <c r="I128" s="111" t="s">
        <v>529</v>
      </c>
      <c r="J128" s="150">
        <v>15750</v>
      </c>
      <c r="K128" s="111" t="s">
        <v>282</v>
      </c>
      <c r="L128" s="111" t="s">
        <v>282</v>
      </c>
      <c r="M128" s="111" t="s">
        <v>282</v>
      </c>
      <c r="O128" s="111" t="s">
        <v>61</v>
      </c>
      <c r="S128" s="145"/>
      <c r="T128" s="145"/>
      <c r="U128" s="145"/>
      <c r="V128" s="145"/>
      <c r="W128" s="145"/>
      <c r="X128" s="145"/>
      <c r="Y128" s="145"/>
      <c r="Z128" s="145"/>
      <c r="AA128" s="145"/>
      <c r="AB128" s="145"/>
      <c r="AC128" s="145"/>
      <c r="AD128" s="145"/>
      <c r="AE128" s="145"/>
      <c r="AF128" s="145"/>
      <c r="AG128" s="145"/>
      <c r="AH128" s="145"/>
      <c r="AI128" s="145"/>
    </row>
    <row r="129" spans="2:35" s="111" customFormat="1" ht="13.8" x14ac:dyDescent="0.45">
      <c r="B129" s="350" t="e">
        <f>VLOOKUP(C129,[1]!Companies[#Data],3,FALSE)</f>
        <v>#REF!</v>
      </c>
      <c r="C129" s="111" t="s">
        <v>599</v>
      </c>
      <c r="D129" s="111" t="s">
        <v>577</v>
      </c>
      <c r="E129" s="111" t="s">
        <v>584</v>
      </c>
      <c r="F129" s="111" t="s">
        <v>61</v>
      </c>
      <c r="G129" s="111" t="s">
        <v>61</v>
      </c>
      <c r="H129" s="111" t="s">
        <v>711</v>
      </c>
      <c r="I129" s="111" t="s">
        <v>529</v>
      </c>
      <c r="J129" s="150">
        <v>69810</v>
      </c>
      <c r="K129" s="111" t="s">
        <v>282</v>
      </c>
      <c r="L129" s="111" t="s">
        <v>282</v>
      </c>
      <c r="M129" s="111" t="s">
        <v>282</v>
      </c>
      <c r="O129" s="111" t="s">
        <v>61</v>
      </c>
      <c r="S129" s="145"/>
      <c r="T129" s="145"/>
      <c r="U129" s="145"/>
      <c r="V129" s="145"/>
      <c r="W129" s="145"/>
      <c r="X129" s="145"/>
      <c r="Y129" s="145"/>
      <c r="Z129" s="145"/>
      <c r="AA129" s="145"/>
      <c r="AB129" s="145"/>
      <c r="AC129" s="145"/>
      <c r="AD129" s="145"/>
      <c r="AE129" s="145"/>
      <c r="AF129" s="145"/>
      <c r="AG129" s="145"/>
      <c r="AH129" s="145"/>
      <c r="AI129" s="145"/>
    </row>
    <row r="130" spans="2:35" s="111" customFormat="1" ht="13.8" x14ac:dyDescent="0.45">
      <c r="B130" s="350" t="e">
        <f>VLOOKUP(C130,[1]!Companies[#Data],3,FALSE)</f>
        <v>#REF!</v>
      </c>
      <c r="C130" s="111" t="s">
        <v>599</v>
      </c>
      <c r="D130" s="111" t="s">
        <v>577</v>
      </c>
      <c r="E130" s="111" t="s">
        <v>584</v>
      </c>
      <c r="F130" s="111" t="s">
        <v>61</v>
      </c>
      <c r="G130" s="111" t="s">
        <v>61</v>
      </c>
      <c r="H130" s="111" t="s">
        <v>712</v>
      </c>
      <c r="I130" s="111" t="s">
        <v>529</v>
      </c>
      <c r="J130" s="150">
        <v>29640</v>
      </c>
      <c r="K130" s="111" t="s">
        <v>282</v>
      </c>
      <c r="L130" s="111" t="s">
        <v>282</v>
      </c>
      <c r="M130" s="111" t="s">
        <v>282</v>
      </c>
      <c r="O130" s="111" t="s">
        <v>61</v>
      </c>
      <c r="S130" s="145"/>
      <c r="T130" s="145"/>
      <c r="U130" s="145"/>
      <c r="V130" s="145"/>
      <c r="W130" s="145"/>
      <c r="X130" s="145"/>
      <c r="Y130" s="145"/>
      <c r="Z130" s="145"/>
      <c r="AA130" s="145"/>
      <c r="AB130" s="145"/>
      <c r="AC130" s="145"/>
      <c r="AD130" s="145"/>
      <c r="AE130" s="145"/>
      <c r="AF130" s="145"/>
      <c r="AG130" s="145"/>
      <c r="AH130" s="145"/>
      <c r="AI130" s="145"/>
    </row>
    <row r="131" spans="2:35" s="111" customFormat="1" ht="13.8" x14ac:dyDescent="0.45">
      <c r="B131" s="350" t="e">
        <f>VLOOKUP(C131,[1]!Companies[#Data],3,FALSE)</f>
        <v>#REF!</v>
      </c>
      <c r="C131" s="111" t="s">
        <v>599</v>
      </c>
      <c r="D131" s="111" t="s">
        <v>577</v>
      </c>
      <c r="E131" s="111" t="s">
        <v>584</v>
      </c>
      <c r="F131" s="111" t="s">
        <v>61</v>
      </c>
      <c r="G131" s="111" t="s">
        <v>61</v>
      </c>
      <c r="H131" s="111" t="s">
        <v>713</v>
      </c>
      <c r="I131" s="111" t="s">
        <v>529</v>
      </c>
      <c r="J131" s="150">
        <v>41580</v>
      </c>
      <c r="K131" s="111" t="s">
        <v>282</v>
      </c>
      <c r="L131" s="111" t="s">
        <v>282</v>
      </c>
      <c r="M131" s="111" t="s">
        <v>282</v>
      </c>
      <c r="O131" s="111" t="s">
        <v>61</v>
      </c>
      <c r="S131" s="145"/>
      <c r="T131" s="145"/>
      <c r="U131" s="145"/>
      <c r="V131" s="145"/>
      <c r="W131" s="145"/>
      <c r="X131" s="145"/>
      <c r="Y131" s="145"/>
      <c r="Z131" s="145"/>
      <c r="AA131" s="145"/>
      <c r="AB131" s="145"/>
      <c r="AC131" s="145"/>
      <c r="AD131" s="145"/>
      <c r="AE131" s="145"/>
      <c r="AF131" s="145"/>
      <c r="AG131" s="145"/>
      <c r="AH131" s="145"/>
      <c r="AI131" s="145"/>
    </row>
    <row r="132" spans="2:35" s="111" customFormat="1" ht="13.8" x14ac:dyDescent="0.45">
      <c r="B132" s="350" t="e">
        <f>VLOOKUP(C132,[1]!Companies[#Data],3,FALSE)</f>
        <v>#REF!</v>
      </c>
      <c r="C132" s="111" t="s">
        <v>599</v>
      </c>
      <c r="D132" s="111" t="s">
        <v>577</v>
      </c>
      <c r="E132" s="111" t="s">
        <v>584</v>
      </c>
      <c r="F132" s="111" t="s">
        <v>61</v>
      </c>
      <c r="G132" s="111" t="s">
        <v>61</v>
      </c>
      <c r="H132" s="111" t="s">
        <v>714</v>
      </c>
      <c r="I132" s="111" t="s">
        <v>529</v>
      </c>
      <c r="J132" s="150">
        <v>47970</v>
      </c>
      <c r="K132" s="111" t="s">
        <v>282</v>
      </c>
      <c r="L132" s="111" t="s">
        <v>282</v>
      </c>
      <c r="M132" s="111" t="s">
        <v>282</v>
      </c>
      <c r="O132" s="111" t="s">
        <v>61</v>
      </c>
      <c r="S132" s="145"/>
      <c r="T132" s="145"/>
      <c r="U132" s="145"/>
      <c r="V132" s="145"/>
      <c r="W132" s="145"/>
      <c r="X132" s="145"/>
      <c r="Y132" s="145"/>
      <c r="Z132" s="145"/>
      <c r="AA132" s="145"/>
      <c r="AB132" s="145"/>
      <c r="AC132" s="145"/>
      <c r="AD132" s="145"/>
      <c r="AE132" s="145"/>
      <c r="AF132" s="145"/>
      <c r="AG132" s="145"/>
      <c r="AH132" s="145"/>
      <c r="AI132" s="145"/>
    </row>
    <row r="133" spans="2:35" s="111" customFormat="1" ht="13.8" x14ac:dyDescent="0.45">
      <c r="B133" s="350" t="e">
        <f>VLOOKUP(C133,[1]!Companies[#Data],3,FALSE)</f>
        <v>#REF!</v>
      </c>
      <c r="C133" s="111" t="s">
        <v>599</v>
      </c>
      <c r="D133" s="111" t="s">
        <v>577</v>
      </c>
      <c r="E133" s="111" t="s">
        <v>584</v>
      </c>
      <c r="F133" s="111" t="s">
        <v>61</v>
      </c>
      <c r="G133" s="111" t="s">
        <v>61</v>
      </c>
      <c r="H133" s="111" t="s">
        <v>715</v>
      </c>
      <c r="I133" s="111" t="s">
        <v>529</v>
      </c>
      <c r="J133" s="150">
        <v>2453.4</v>
      </c>
      <c r="K133" s="111" t="s">
        <v>282</v>
      </c>
      <c r="L133" s="111" t="s">
        <v>282</v>
      </c>
      <c r="M133" s="111" t="s">
        <v>282</v>
      </c>
      <c r="O133" s="111" t="s">
        <v>61</v>
      </c>
      <c r="S133" s="145"/>
      <c r="T133" s="145"/>
      <c r="U133" s="145"/>
      <c r="V133" s="145"/>
      <c r="W133" s="145"/>
      <c r="X133" s="145"/>
      <c r="Y133" s="145"/>
      <c r="Z133" s="145"/>
      <c r="AA133" s="145"/>
      <c r="AB133" s="145"/>
      <c r="AC133" s="145"/>
      <c r="AD133" s="145"/>
      <c r="AE133" s="145"/>
      <c r="AF133" s="145"/>
      <c r="AG133" s="145"/>
      <c r="AH133" s="145"/>
      <c r="AI133" s="145"/>
    </row>
    <row r="134" spans="2:35" s="111" customFormat="1" ht="13.8" x14ac:dyDescent="0.45">
      <c r="B134" s="350" t="e">
        <f>VLOOKUP(C134,[1]!Companies[#Data],3,FALSE)</f>
        <v>#REF!</v>
      </c>
      <c r="C134" s="111" t="s">
        <v>599</v>
      </c>
      <c r="D134" s="111" t="s">
        <v>577</v>
      </c>
      <c r="E134" s="111" t="s">
        <v>584</v>
      </c>
      <c r="F134" s="111" t="s">
        <v>61</v>
      </c>
      <c r="G134" s="111" t="s">
        <v>61</v>
      </c>
      <c r="H134" s="111" t="s">
        <v>716</v>
      </c>
      <c r="I134" s="111" t="s">
        <v>529</v>
      </c>
      <c r="J134" s="150">
        <v>33891</v>
      </c>
      <c r="K134" s="111" t="s">
        <v>282</v>
      </c>
      <c r="L134" s="111" t="s">
        <v>282</v>
      </c>
      <c r="M134" s="111" t="s">
        <v>282</v>
      </c>
      <c r="O134" s="111" t="s">
        <v>61</v>
      </c>
      <c r="S134" s="145"/>
      <c r="T134" s="145"/>
      <c r="U134" s="145"/>
      <c r="V134" s="145"/>
      <c r="W134" s="145"/>
      <c r="X134" s="145"/>
      <c r="Y134" s="145"/>
      <c r="Z134" s="145"/>
      <c r="AA134" s="145"/>
      <c r="AB134" s="145"/>
      <c r="AC134" s="145"/>
      <c r="AD134" s="145"/>
      <c r="AE134" s="145"/>
      <c r="AF134" s="145"/>
      <c r="AG134" s="145"/>
      <c r="AH134" s="145"/>
      <c r="AI134" s="145"/>
    </row>
    <row r="135" spans="2:35" s="111" customFormat="1" ht="13.8" x14ac:dyDescent="0.45">
      <c r="B135" s="350" t="e">
        <f>VLOOKUP(C135,[1]!Companies[#Data],3,FALSE)</f>
        <v>#REF!</v>
      </c>
      <c r="C135" s="111" t="s">
        <v>599</v>
      </c>
      <c r="D135" s="111" t="s">
        <v>577</v>
      </c>
      <c r="E135" s="111" t="s">
        <v>584</v>
      </c>
      <c r="F135" s="111" t="s">
        <v>61</v>
      </c>
      <c r="G135" s="111" t="s">
        <v>61</v>
      </c>
      <c r="H135" s="111" t="s">
        <v>717</v>
      </c>
      <c r="I135" s="111" t="s">
        <v>529</v>
      </c>
      <c r="J135" s="150">
        <v>43485.75</v>
      </c>
      <c r="K135" s="111" t="s">
        <v>282</v>
      </c>
      <c r="L135" s="111" t="s">
        <v>282</v>
      </c>
      <c r="M135" s="111" t="s">
        <v>282</v>
      </c>
      <c r="O135" s="111" t="s">
        <v>61</v>
      </c>
      <c r="S135" s="145"/>
      <c r="T135" s="145"/>
      <c r="U135" s="145"/>
      <c r="V135" s="145"/>
      <c r="W135" s="145"/>
      <c r="X135" s="145"/>
      <c r="Y135" s="145"/>
      <c r="Z135" s="145"/>
      <c r="AA135" s="145"/>
      <c r="AB135" s="145"/>
      <c r="AC135" s="145"/>
      <c r="AD135" s="145"/>
      <c r="AE135" s="145"/>
      <c r="AF135" s="145"/>
      <c r="AG135" s="145"/>
      <c r="AH135" s="145"/>
      <c r="AI135" s="145"/>
    </row>
    <row r="136" spans="2:35" s="111" customFormat="1" ht="13.8" x14ac:dyDescent="0.45">
      <c r="B136" s="350" t="e">
        <f>VLOOKUP(C136,[1]!Companies[#Data],3,FALSE)</f>
        <v>#REF!</v>
      </c>
      <c r="C136" s="111" t="s">
        <v>599</v>
      </c>
      <c r="D136" s="111" t="s">
        <v>577</v>
      </c>
      <c r="E136" s="111" t="s">
        <v>584</v>
      </c>
      <c r="F136" s="111" t="s">
        <v>61</v>
      </c>
      <c r="G136" s="111" t="s">
        <v>61</v>
      </c>
      <c r="H136" s="111" t="s">
        <v>718</v>
      </c>
      <c r="I136" s="111" t="s">
        <v>529</v>
      </c>
      <c r="J136" s="150">
        <v>19281.36</v>
      </c>
      <c r="K136" s="111" t="s">
        <v>282</v>
      </c>
      <c r="L136" s="111" t="s">
        <v>282</v>
      </c>
      <c r="M136" s="111" t="s">
        <v>282</v>
      </c>
      <c r="O136" s="111" t="s">
        <v>61</v>
      </c>
      <c r="S136" s="145"/>
      <c r="T136" s="145"/>
      <c r="U136" s="145"/>
      <c r="V136" s="145"/>
      <c r="W136" s="145"/>
      <c r="X136" s="145"/>
      <c r="Y136" s="145"/>
      <c r="Z136" s="145"/>
      <c r="AA136" s="145"/>
      <c r="AB136" s="145"/>
      <c r="AC136" s="145"/>
      <c r="AD136" s="145"/>
      <c r="AE136" s="145"/>
      <c r="AF136" s="145"/>
      <c r="AG136" s="145"/>
      <c r="AH136" s="145"/>
      <c r="AI136" s="145"/>
    </row>
    <row r="137" spans="2:35" s="111" customFormat="1" ht="13.8" x14ac:dyDescent="0.45">
      <c r="B137" s="350" t="e">
        <f>VLOOKUP(C137,[1]!Companies[#Data],3,FALSE)</f>
        <v>#REF!</v>
      </c>
      <c r="C137" s="111" t="s">
        <v>599</v>
      </c>
      <c r="D137" s="111" t="s">
        <v>577</v>
      </c>
      <c r="E137" s="111" t="s">
        <v>584</v>
      </c>
      <c r="F137" s="111" t="s">
        <v>61</v>
      </c>
      <c r="G137" s="111" t="s">
        <v>61</v>
      </c>
      <c r="H137" s="111" t="s">
        <v>719</v>
      </c>
      <c r="I137" s="111" t="s">
        <v>529</v>
      </c>
      <c r="J137" s="150">
        <v>2239.73</v>
      </c>
      <c r="K137" s="111" t="s">
        <v>282</v>
      </c>
      <c r="L137" s="111" t="s">
        <v>282</v>
      </c>
      <c r="M137" s="111" t="s">
        <v>282</v>
      </c>
      <c r="O137" s="111" t="s">
        <v>61</v>
      </c>
      <c r="S137" s="145"/>
      <c r="T137" s="145"/>
      <c r="U137" s="145"/>
      <c r="V137" s="145"/>
      <c r="W137" s="145"/>
      <c r="X137" s="145"/>
      <c r="Y137" s="145"/>
      <c r="Z137" s="145"/>
      <c r="AA137" s="145"/>
      <c r="AB137" s="145"/>
      <c r="AC137" s="145"/>
      <c r="AD137" s="145"/>
      <c r="AE137" s="145"/>
      <c r="AF137" s="145"/>
      <c r="AG137" s="145"/>
      <c r="AH137" s="145"/>
      <c r="AI137" s="145"/>
    </row>
    <row r="138" spans="2:35" s="111" customFormat="1" ht="13.8" x14ac:dyDescent="0.45">
      <c r="B138" s="350" t="e">
        <f>VLOOKUP(C138,[1]!Companies[#Data],3,FALSE)</f>
        <v>#REF!</v>
      </c>
      <c r="C138" s="111" t="s">
        <v>599</v>
      </c>
      <c r="D138" s="111" t="s">
        <v>577</v>
      </c>
      <c r="E138" s="111" t="s">
        <v>584</v>
      </c>
      <c r="F138" s="111" t="s">
        <v>61</v>
      </c>
      <c r="G138" s="111" t="s">
        <v>61</v>
      </c>
      <c r="H138" s="111" t="s">
        <v>720</v>
      </c>
      <c r="I138" s="111" t="s">
        <v>529</v>
      </c>
      <c r="J138" s="150">
        <v>1290.68</v>
      </c>
      <c r="K138" s="111" t="s">
        <v>282</v>
      </c>
      <c r="L138" s="111" t="s">
        <v>282</v>
      </c>
      <c r="M138" s="111" t="s">
        <v>282</v>
      </c>
      <c r="O138" s="111" t="s">
        <v>61</v>
      </c>
      <c r="S138" s="145"/>
      <c r="T138" s="145"/>
      <c r="U138" s="145"/>
      <c r="V138" s="145"/>
      <c r="W138" s="145"/>
      <c r="X138" s="145"/>
      <c r="Y138" s="145"/>
      <c r="Z138" s="145"/>
      <c r="AA138" s="145"/>
      <c r="AB138" s="145"/>
      <c r="AC138" s="145"/>
      <c r="AD138" s="145"/>
      <c r="AE138" s="145"/>
      <c r="AF138" s="145"/>
      <c r="AG138" s="145"/>
      <c r="AH138" s="145"/>
      <c r="AI138" s="145"/>
    </row>
    <row r="139" spans="2:35" s="111" customFormat="1" ht="13.8" x14ac:dyDescent="0.45">
      <c r="B139" s="350" t="e">
        <f>VLOOKUP(C139,[1]!Companies[#Data],3,FALSE)</f>
        <v>#REF!</v>
      </c>
      <c r="C139" s="111" t="s">
        <v>599</v>
      </c>
      <c r="D139" s="111" t="s">
        <v>577</v>
      </c>
      <c r="E139" s="111" t="s">
        <v>584</v>
      </c>
      <c r="F139" s="111" t="s">
        <v>61</v>
      </c>
      <c r="G139" s="111" t="s">
        <v>61</v>
      </c>
      <c r="H139" s="111" t="s">
        <v>721</v>
      </c>
      <c r="I139" s="111" t="s">
        <v>529</v>
      </c>
      <c r="J139" s="150">
        <v>33334.65</v>
      </c>
      <c r="K139" s="111" t="s">
        <v>282</v>
      </c>
      <c r="L139" s="111" t="s">
        <v>282</v>
      </c>
      <c r="M139" s="111" t="s">
        <v>282</v>
      </c>
      <c r="O139" s="111" t="s">
        <v>61</v>
      </c>
      <c r="S139" s="145"/>
      <c r="T139" s="145"/>
      <c r="U139" s="145"/>
      <c r="V139" s="145"/>
      <c r="W139" s="145"/>
      <c r="X139" s="145"/>
      <c r="Y139" s="145"/>
      <c r="Z139" s="145"/>
      <c r="AA139" s="145"/>
      <c r="AB139" s="145"/>
      <c r="AC139" s="145"/>
      <c r="AD139" s="145"/>
      <c r="AE139" s="145"/>
      <c r="AF139" s="145"/>
      <c r="AG139" s="145"/>
      <c r="AH139" s="145"/>
      <c r="AI139" s="145"/>
    </row>
    <row r="140" spans="2:35" s="111" customFormat="1" ht="13.8" x14ac:dyDescent="0.45">
      <c r="B140" s="350" t="e">
        <f>VLOOKUP(C140,[1]!Companies[#Data],3,FALSE)</f>
        <v>#REF!</v>
      </c>
      <c r="C140" s="111" t="s">
        <v>599</v>
      </c>
      <c r="D140" s="111" t="s">
        <v>577</v>
      </c>
      <c r="E140" s="111" t="s">
        <v>584</v>
      </c>
      <c r="F140" s="111" t="s">
        <v>61</v>
      </c>
      <c r="G140" s="111" t="s">
        <v>61</v>
      </c>
      <c r="H140" s="111" t="s">
        <v>722</v>
      </c>
      <c r="I140" s="111" t="s">
        <v>529</v>
      </c>
      <c r="J140" s="150">
        <v>6170.64</v>
      </c>
      <c r="K140" s="111" t="s">
        <v>282</v>
      </c>
      <c r="L140" s="111" t="s">
        <v>282</v>
      </c>
      <c r="M140" s="111" t="s">
        <v>282</v>
      </c>
      <c r="O140" s="111" t="s">
        <v>61</v>
      </c>
      <c r="S140" s="145"/>
      <c r="T140" s="145"/>
      <c r="U140" s="145"/>
      <c r="V140" s="145"/>
      <c r="W140" s="145"/>
      <c r="X140" s="145"/>
      <c r="Y140" s="145"/>
      <c r="Z140" s="145"/>
      <c r="AA140" s="145"/>
      <c r="AB140" s="145"/>
      <c r="AC140" s="145"/>
      <c r="AD140" s="145"/>
      <c r="AE140" s="145"/>
      <c r="AF140" s="145"/>
      <c r="AG140" s="145"/>
      <c r="AH140" s="145"/>
      <c r="AI140" s="145"/>
    </row>
    <row r="141" spans="2:35" s="111" customFormat="1" ht="13.8" x14ac:dyDescent="0.45">
      <c r="B141" s="350" t="e">
        <f>VLOOKUP(C141,[1]!Companies[#Data],3,FALSE)</f>
        <v>#REF!</v>
      </c>
      <c r="C141" s="111" t="s">
        <v>599</v>
      </c>
      <c r="D141" s="111" t="s">
        <v>577</v>
      </c>
      <c r="E141" s="111" t="s">
        <v>584</v>
      </c>
      <c r="F141" s="111" t="s">
        <v>61</v>
      </c>
      <c r="G141" s="111" t="s">
        <v>61</v>
      </c>
      <c r="H141" s="111" t="s">
        <v>723</v>
      </c>
      <c r="I141" s="111" t="s">
        <v>529</v>
      </c>
      <c r="J141" s="150">
        <v>76235.399999999994</v>
      </c>
      <c r="K141" s="111" t="s">
        <v>282</v>
      </c>
      <c r="L141" s="111" t="s">
        <v>282</v>
      </c>
      <c r="M141" s="111" t="s">
        <v>282</v>
      </c>
      <c r="O141" s="111" t="s">
        <v>61</v>
      </c>
      <c r="S141" s="145"/>
      <c r="T141" s="145"/>
      <c r="U141" s="145"/>
      <c r="V141" s="145"/>
      <c r="W141" s="145"/>
      <c r="X141" s="145"/>
      <c r="Y141" s="145"/>
      <c r="Z141" s="145"/>
      <c r="AA141" s="145"/>
      <c r="AB141" s="145"/>
      <c r="AC141" s="145"/>
      <c r="AD141" s="145"/>
      <c r="AE141" s="145"/>
      <c r="AF141" s="145"/>
      <c r="AG141" s="145"/>
      <c r="AH141" s="145"/>
      <c r="AI141" s="145"/>
    </row>
    <row r="142" spans="2:35" s="111" customFormat="1" ht="13.8" x14ac:dyDescent="0.45">
      <c r="B142" s="350" t="e">
        <f>VLOOKUP(C142,[1]!Companies[#Data],3,FALSE)</f>
        <v>#REF!</v>
      </c>
      <c r="C142" s="111" t="s">
        <v>599</v>
      </c>
      <c r="D142" s="111" t="s">
        <v>577</v>
      </c>
      <c r="E142" s="111" t="s">
        <v>584</v>
      </c>
      <c r="F142" s="111" t="s">
        <v>61</v>
      </c>
      <c r="G142" s="111" t="s">
        <v>61</v>
      </c>
      <c r="H142" s="111" t="s">
        <v>724</v>
      </c>
      <c r="I142" s="111" t="s">
        <v>529</v>
      </c>
      <c r="J142" s="150">
        <v>66709.2</v>
      </c>
      <c r="K142" s="111" t="s">
        <v>282</v>
      </c>
      <c r="L142" s="111" t="s">
        <v>282</v>
      </c>
      <c r="M142" s="111" t="s">
        <v>282</v>
      </c>
      <c r="O142" s="111" t="s">
        <v>61</v>
      </c>
      <c r="S142" s="145"/>
      <c r="T142" s="145"/>
      <c r="U142" s="145"/>
      <c r="V142" s="145"/>
      <c r="W142" s="145"/>
      <c r="X142" s="145"/>
      <c r="Y142" s="145"/>
      <c r="Z142" s="145"/>
      <c r="AA142" s="145"/>
      <c r="AB142" s="145"/>
      <c r="AC142" s="145"/>
      <c r="AD142" s="145"/>
      <c r="AE142" s="145"/>
      <c r="AF142" s="145"/>
      <c r="AG142" s="145"/>
      <c r="AH142" s="145"/>
      <c r="AI142" s="145"/>
    </row>
    <row r="143" spans="2:35" s="111" customFormat="1" ht="13.8" x14ac:dyDescent="0.45">
      <c r="B143" s="350" t="e">
        <f>VLOOKUP(C143,[1]!Companies[#Data],3,FALSE)</f>
        <v>#REF!</v>
      </c>
      <c r="C143" s="111" t="s">
        <v>599</v>
      </c>
      <c r="D143" s="111" t="s">
        <v>577</v>
      </c>
      <c r="E143" s="111" t="s">
        <v>584</v>
      </c>
      <c r="F143" s="111" t="s">
        <v>61</v>
      </c>
      <c r="G143" s="111" t="s">
        <v>61</v>
      </c>
      <c r="H143" s="111" t="s">
        <v>725</v>
      </c>
      <c r="I143" s="111" t="s">
        <v>529</v>
      </c>
      <c r="J143" s="150">
        <v>23109.9</v>
      </c>
      <c r="K143" s="111" t="s">
        <v>282</v>
      </c>
      <c r="L143" s="111" t="s">
        <v>282</v>
      </c>
      <c r="M143" s="111" t="s">
        <v>282</v>
      </c>
      <c r="O143" s="111" t="s">
        <v>61</v>
      </c>
      <c r="S143" s="145"/>
      <c r="T143" s="145"/>
      <c r="U143" s="145"/>
      <c r="V143" s="145"/>
      <c r="W143" s="145"/>
      <c r="X143" s="145"/>
      <c r="Y143" s="145"/>
      <c r="Z143" s="145"/>
      <c r="AA143" s="145"/>
      <c r="AB143" s="145"/>
      <c r="AC143" s="145"/>
      <c r="AD143" s="145"/>
      <c r="AE143" s="145"/>
      <c r="AF143" s="145"/>
      <c r="AG143" s="145"/>
      <c r="AH143" s="145"/>
      <c r="AI143" s="145"/>
    </row>
    <row r="144" spans="2:35" s="111" customFormat="1" ht="13.8" x14ac:dyDescent="0.45">
      <c r="B144" s="350" t="e">
        <f>VLOOKUP(C144,[1]!Companies[#Data],3,FALSE)</f>
        <v>#REF!</v>
      </c>
      <c r="C144" s="111" t="s">
        <v>599</v>
      </c>
      <c r="D144" s="111" t="s">
        <v>577</v>
      </c>
      <c r="E144" s="111" t="s">
        <v>584</v>
      </c>
      <c r="F144" s="111" t="s">
        <v>61</v>
      </c>
      <c r="G144" s="111" t="s">
        <v>61</v>
      </c>
      <c r="H144" s="111" t="s">
        <v>726</v>
      </c>
      <c r="I144" s="111" t="s">
        <v>529</v>
      </c>
      <c r="J144" s="150">
        <v>27902.400000000001</v>
      </c>
      <c r="K144" s="111" t="s">
        <v>282</v>
      </c>
      <c r="L144" s="111" t="s">
        <v>282</v>
      </c>
      <c r="M144" s="111" t="s">
        <v>282</v>
      </c>
      <c r="O144" s="111" t="s">
        <v>61</v>
      </c>
      <c r="S144" s="145"/>
      <c r="T144" s="145"/>
      <c r="U144" s="145"/>
      <c r="V144" s="145"/>
      <c r="W144" s="145"/>
      <c r="X144" s="145"/>
      <c r="Y144" s="145"/>
      <c r="Z144" s="145"/>
      <c r="AA144" s="145"/>
      <c r="AB144" s="145"/>
      <c r="AC144" s="145"/>
      <c r="AD144" s="145"/>
      <c r="AE144" s="145"/>
      <c r="AF144" s="145"/>
      <c r="AG144" s="145"/>
      <c r="AH144" s="145"/>
      <c r="AI144" s="145"/>
    </row>
    <row r="145" spans="2:35" s="111" customFormat="1" ht="13.8" x14ac:dyDescent="0.45">
      <c r="B145" s="350" t="e">
        <f>VLOOKUP(C145,[1]!Companies[#Data],3,FALSE)</f>
        <v>#REF!</v>
      </c>
      <c r="C145" s="111" t="s">
        <v>599</v>
      </c>
      <c r="D145" s="111" t="s">
        <v>577</v>
      </c>
      <c r="E145" s="111" t="s">
        <v>584</v>
      </c>
      <c r="F145" s="111" t="s">
        <v>61</v>
      </c>
      <c r="G145" s="111" t="s">
        <v>61</v>
      </c>
      <c r="H145" s="111" t="s">
        <v>727</v>
      </c>
      <c r="I145" s="111" t="s">
        <v>529</v>
      </c>
      <c r="J145" s="150">
        <v>46362</v>
      </c>
      <c r="K145" s="111" t="s">
        <v>282</v>
      </c>
      <c r="L145" s="111" t="s">
        <v>282</v>
      </c>
      <c r="M145" s="111" t="s">
        <v>282</v>
      </c>
      <c r="O145" s="111" t="s">
        <v>61</v>
      </c>
      <c r="S145" s="145"/>
      <c r="T145" s="145"/>
      <c r="U145" s="145"/>
      <c r="V145" s="145"/>
      <c r="W145" s="145"/>
      <c r="X145" s="145"/>
      <c r="Y145" s="145"/>
      <c r="Z145" s="145"/>
      <c r="AA145" s="145"/>
      <c r="AB145" s="145"/>
      <c r="AC145" s="145"/>
      <c r="AD145" s="145"/>
      <c r="AE145" s="145"/>
      <c r="AF145" s="145"/>
      <c r="AG145" s="145"/>
      <c r="AH145" s="145"/>
      <c r="AI145" s="145"/>
    </row>
    <row r="146" spans="2:35" s="111" customFormat="1" ht="13.8" x14ac:dyDescent="0.45">
      <c r="B146" s="350" t="e">
        <f>VLOOKUP(C146,[1]!Companies[#Data],3,FALSE)</f>
        <v>#REF!</v>
      </c>
      <c r="C146" s="111" t="s">
        <v>599</v>
      </c>
      <c r="D146" s="111" t="s">
        <v>577</v>
      </c>
      <c r="E146" s="111" t="s">
        <v>584</v>
      </c>
      <c r="F146" s="111" t="s">
        <v>61</v>
      </c>
      <c r="G146" s="111" t="s">
        <v>61</v>
      </c>
      <c r="H146" s="111" t="s">
        <v>728</v>
      </c>
      <c r="I146" s="111" t="s">
        <v>529</v>
      </c>
      <c r="J146" s="150">
        <v>39900</v>
      </c>
      <c r="K146" s="111" t="s">
        <v>282</v>
      </c>
      <c r="L146" s="111" t="s">
        <v>282</v>
      </c>
      <c r="M146" s="111" t="s">
        <v>282</v>
      </c>
      <c r="O146" s="111" t="s">
        <v>61</v>
      </c>
      <c r="S146" s="145"/>
      <c r="T146" s="145"/>
      <c r="U146" s="145"/>
      <c r="V146" s="145"/>
      <c r="W146" s="145"/>
      <c r="X146" s="145"/>
      <c r="Y146" s="145"/>
      <c r="Z146" s="145"/>
      <c r="AA146" s="145"/>
      <c r="AB146" s="145"/>
      <c r="AC146" s="145"/>
      <c r="AD146" s="145"/>
      <c r="AE146" s="145"/>
      <c r="AF146" s="145"/>
      <c r="AG146" s="145"/>
      <c r="AH146" s="145"/>
      <c r="AI146" s="145"/>
    </row>
    <row r="147" spans="2:35" s="111" customFormat="1" ht="13.8" x14ac:dyDescent="0.45">
      <c r="B147" s="350" t="e">
        <f>VLOOKUP(C147,[1]!Companies[#Data],3,FALSE)</f>
        <v>#REF!</v>
      </c>
      <c r="C147" s="111" t="s">
        <v>599</v>
      </c>
      <c r="D147" s="111" t="s">
        <v>577</v>
      </c>
      <c r="E147" s="111" t="s">
        <v>584</v>
      </c>
      <c r="F147" s="111" t="s">
        <v>61</v>
      </c>
      <c r="G147" s="111" t="s">
        <v>61</v>
      </c>
      <c r="H147" s="111" t="s">
        <v>729</v>
      </c>
      <c r="I147" s="111" t="s">
        <v>529</v>
      </c>
      <c r="J147" s="150">
        <v>132846.39000000001</v>
      </c>
      <c r="K147" s="111" t="s">
        <v>282</v>
      </c>
      <c r="L147" s="111" t="s">
        <v>282</v>
      </c>
      <c r="M147" s="111" t="s">
        <v>282</v>
      </c>
      <c r="O147" s="111" t="s">
        <v>61</v>
      </c>
      <c r="S147" s="145"/>
      <c r="T147" s="145"/>
      <c r="U147" s="145"/>
      <c r="V147" s="145"/>
      <c r="W147" s="145"/>
      <c r="X147" s="145"/>
      <c r="Y147" s="145"/>
      <c r="Z147" s="145"/>
      <c r="AA147" s="145"/>
      <c r="AB147" s="145"/>
      <c r="AC147" s="145"/>
      <c r="AD147" s="145"/>
      <c r="AE147" s="145"/>
      <c r="AF147" s="145"/>
      <c r="AG147" s="145"/>
      <c r="AH147" s="145"/>
      <c r="AI147" s="145"/>
    </row>
    <row r="148" spans="2:35" s="111" customFormat="1" ht="13.8" x14ac:dyDescent="0.45">
      <c r="B148" s="350" t="e">
        <f>VLOOKUP(C148,[1]!Companies[#Data],3,FALSE)</f>
        <v>#REF!</v>
      </c>
      <c r="C148" s="111" t="s">
        <v>599</v>
      </c>
      <c r="D148" s="111" t="s">
        <v>577</v>
      </c>
      <c r="E148" s="111" t="s">
        <v>584</v>
      </c>
      <c r="F148" s="111" t="s">
        <v>61</v>
      </c>
      <c r="G148" s="111" t="s">
        <v>61</v>
      </c>
      <c r="H148" s="111" t="s">
        <v>730</v>
      </c>
      <c r="I148" s="111" t="s">
        <v>529</v>
      </c>
      <c r="J148" s="150">
        <v>109500</v>
      </c>
      <c r="K148" s="111" t="s">
        <v>282</v>
      </c>
      <c r="L148" s="111" t="s">
        <v>282</v>
      </c>
      <c r="M148" s="111" t="s">
        <v>282</v>
      </c>
      <c r="O148" s="111" t="s">
        <v>61</v>
      </c>
      <c r="S148" s="145"/>
      <c r="T148" s="145"/>
      <c r="U148" s="145"/>
      <c r="V148" s="145"/>
      <c r="W148" s="145"/>
      <c r="X148" s="145"/>
      <c r="Y148" s="145"/>
      <c r="Z148" s="145"/>
      <c r="AA148" s="145"/>
      <c r="AB148" s="145"/>
      <c r="AC148" s="145"/>
      <c r="AD148" s="145"/>
      <c r="AE148" s="145"/>
      <c r="AF148" s="145"/>
      <c r="AG148" s="145"/>
      <c r="AH148" s="145"/>
      <c r="AI148" s="145"/>
    </row>
    <row r="149" spans="2:35" s="111" customFormat="1" ht="13.8" x14ac:dyDescent="0.45">
      <c r="B149" s="350" t="e">
        <f>VLOOKUP(C149,[1]!Companies[#Data],3,FALSE)</f>
        <v>#REF!</v>
      </c>
      <c r="C149" s="111" t="s">
        <v>599</v>
      </c>
      <c r="D149" s="111" t="s">
        <v>577</v>
      </c>
      <c r="E149" s="111" t="s">
        <v>584</v>
      </c>
      <c r="F149" s="111" t="s">
        <v>61</v>
      </c>
      <c r="G149" s="111" t="s">
        <v>61</v>
      </c>
      <c r="H149" s="111" t="s">
        <v>731</v>
      </c>
      <c r="I149" s="111" t="s">
        <v>529</v>
      </c>
      <c r="J149" s="150">
        <v>64376.81</v>
      </c>
      <c r="K149" s="111" t="s">
        <v>282</v>
      </c>
      <c r="L149" s="111" t="s">
        <v>282</v>
      </c>
      <c r="M149" s="111" t="s">
        <v>282</v>
      </c>
      <c r="O149" s="111" t="s">
        <v>61</v>
      </c>
      <c r="S149" s="145"/>
      <c r="T149" s="145"/>
      <c r="U149" s="145"/>
      <c r="V149" s="145"/>
      <c r="W149" s="145"/>
      <c r="X149" s="145"/>
      <c r="Y149" s="145"/>
      <c r="Z149" s="145"/>
      <c r="AA149" s="145"/>
      <c r="AB149" s="145"/>
      <c r="AC149" s="145"/>
      <c r="AD149" s="145"/>
      <c r="AE149" s="145"/>
      <c r="AF149" s="145"/>
      <c r="AG149" s="145"/>
      <c r="AH149" s="145"/>
      <c r="AI149" s="145"/>
    </row>
    <row r="150" spans="2:35" s="111" customFormat="1" ht="13.8" x14ac:dyDescent="0.45">
      <c r="B150" s="350" t="e">
        <f>VLOOKUP(C150,[1]!Companies[#Data],3,FALSE)</f>
        <v>#REF!</v>
      </c>
      <c r="C150" s="111" t="s">
        <v>599</v>
      </c>
      <c r="D150" s="111" t="s">
        <v>577</v>
      </c>
      <c r="E150" s="111" t="s">
        <v>584</v>
      </c>
      <c r="F150" s="111" t="s">
        <v>61</v>
      </c>
      <c r="G150" s="111" t="s">
        <v>61</v>
      </c>
      <c r="H150" s="111" t="s">
        <v>732</v>
      </c>
      <c r="I150" s="111" t="s">
        <v>529</v>
      </c>
      <c r="J150" s="150">
        <v>37555.58</v>
      </c>
      <c r="K150" s="111" t="s">
        <v>282</v>
      </c>
      <c r="L150" s="111" t="s">
        <v>282</v>
      </c>
      <c r="M150" s="111" t="s">
        <v>282</v>
      </c>
      <c r="O150" s="111" t="s">
        <v>61</v>
      </c>
      <c r="S150" s="145"/>
      <c r="T150" s="145"/>
      <c r="U150" s="145"/>
      <c r="V150" s="145"/>
      <c r="W150" s="145"/>
      <c r="X150" s="145"/>
      <c r="Y150" s="145"/>
      <c r="Z150" s="145"/>
      <c r="AA150" s="145"/>
      <c r="AB150" s="145"/>
      <c r="AC150" s="145"/>
      <c r="AD150" s="145"/>
      <c r="AE150" s="145"/>
      <c r="AF150" s="145"/>
      <c r="AG150" s="145"/>
      <c r="AH150" s="145"/>
      <c r="AI150" s="145"/>
    </row>
    <row r="151" spans="2:35" s="111" customFormat="1" ht="13.8" x14ac:dyDescent="0.45">
      <c r="B151" s="350" t="e">
        <f>VLOOKUP(C151,[1]!Companies[#Data],3,FALSE)</f>
        <v>#REF!</v>
      </c>
      <c r="C151" s="111" t="s">
        <v>599</v>
      </c>
      <c r="D151" s="111" t="s">
        <v>577</v>
      </c>
      <c r="E151" s="111" t="s">
        <v>584</v>
      </c>
      <c r="F151" s="111" t="s">
        <v>61</v>
      </c>
      <c r="G151" s="111" t="s">
        <v>61</v>
      </c>
      <c r="H151" s="111" t="s">
        <v>733</v>
      </c>
      <c r="I151" s="111" t="s">
        <v>529</v>
      </c>
      <c r="J151" s="150">
        <v>82350</v>
      </c>
      <c r="K151" s="111" t="s">
        <v>282</v>
      </c>
      <c r="L151" s="111" t="s">
        <v>282</v>
      </c>
      <c r="M151" s="111" t="s">
        <v>282</v>
      </c>
      <c r="O151" s="111" t="s">
        <v>61</v>
      </c>
      <c r="S151" s="145"/>
      <c r="T151" s="145"/>
      <c r="U151" s="145"/>
      <c r="V151" s="145"/>
      <c r="W151" s="145"/>
      <c r="X151" s="145"/>
      <c r="Y151" s="145"/>
      <c r="Z151" s="145"/>
      <c r="AA151" s="145"/>
      <c r="AB151" s="145"/>
      <c r="AC151" s="145"/>
      <c r="AD151" s="145"/>
      <c r="AE151" s="145"/>
      <c r="AF151" s="145"/>
      <c r="AG151" s="145"/>
      <c r="AH151" s="145"/>
      <c r="AI151" s="145"/>
    </row>
    <row r="152" spans="2:35" s="111" customFormat="1" ht="13.8" x14ac:dyDescent="0.45">
      <c r="B152" s="350" t="e">
        <f>VLOOKUP(C152,[1]!Companies[#Data],3,FALSE)</f>
        <v>#REF!</v>
      </c>
      <c r="C152" s="111" t="s">
        <v>599</v>
      </c>
      <c r="D152" s="111" t="s">
        <v>577</v>
      </c>
      <c r="E152" s="111" t="s">
        <v>584</v>
      </c>
      <c r="F152" s="111" t="s">
        <v>61</v>
      </c>
      <c r="G152" s="111" t="s">
        <v>61</v>
      </c>
      <c r="H152" s="111" t="s">
        <v>734</v>
      </c>
      <c r="I152" s="111" t="s">
        <v>529</v>
      </c>
      <c r="J152" s="150">
        <v>82350</v>
      </c>
      <c r="K152" s="111" t="s">
        <v>282</v>
      </c>
      <c r="L152" s="111" t="s">
        <v>282</v>
      </c>
      <c r="M152" s="111" t="s">
        <v>282</v>
      </c>
      <c r="O152" s="111" t="s">
        <v>61</v>
      </c>
      <c r="S152" s="145"/>
      <c r="T152" s="145"/>
      <c r="U152" s="145"/>
      <c r="V152" s="145"/>
      <c r="W152" s="145"/>
      <c r="X152" s="145"/>
      <c r="Y152" s="145"/>
      <c r="Z152" s="145"/>
      <c r="AA152" s="145"/>
      <c r="AB152" s="145"/>
      <c r="AC152" s="145"/>
      <c r="AD152" s="145"/>
      <c r="AE152" s="145"/>
      <c r="AF152" s="145"/>
      <c r="AG152" s="145"/>
      <c r="AH152" s="145"/>
      <c r="AI152" s="145"/>
    </row>
    <row r="153" spans="2:35" s="111" customFormat="1" ht="13.8" x14ac:dyDescent="0.45">
      <c r="B153" s="350" t="e">
        <f>VLOOKUP(C153,[1]!Companies[#Data],3,FALSE)</f>
        <v>#REF!</v>
      </c>
      <c r="C153" s="111" t="s">
        <v>599</v>
      </c>
      <c r="D153" s="111" t="s">
        <v>577</v>
      </c>
      <c r="E153" s="111" t="s">
        <v>584</v>
      </c>
      <c r="F153" s="111" t="s">
        <v>61</v>
      </c>
      <c r="G153" s="111" t="s">
        <v>61</v>
      </c>
      <c r="H153" s="111" t="s">
        <v>735</v>
      </c>
      <c r="I153" s="111" t="s">
        <v>529</v>
      </c>
      <c r="J153" s="150">
        <v>232650</v>
      </c>
      <c r="K153" s="111" t="s">
        <v>282</v>
      </c>
      <c r="L153" s="111" t="s">
        <v>282</v>
      </c>
      <c r="M153" s="111" t="s">
        <v>282</v>
      </c>
      <c r="O153" s="111" t="s">
        <v>61</v>
      </c>
      <c r="S153" s="145"/>
      <c r="T153" s="145"/>
      <c r="U153" s="145"/>
      <c r="V153" s="145"/>
      <c r="W153" s="145"/>
      <c r="X153" s="145"/>
      <c r="Y153" s="145"/>
      <c r="Z153" s="145"/>
      <c r="AA153" s="145"/>
      <c r="AB153" s="145"/>
      <c r="AC153" s="145"/>
      <c r="AD153" s="145"/>
      <c r="AE153" s="145"/>
      <c r="AF153" s="145"/>
      <c r="AG153" s="145"/>
      <c r="AH153" s="145"/>
      <c r="AI153" s="145"/>
    </row>
    <row r="154" spans="2:35" s="111" customFormat="1" ht="13.8" x14ac:dyDescent="0.45">
      <c r="B154" s="350" t="e">
        <f>VLOOKUP(C154,[1]!Companies[#Data],3,FALSE)</f>
        <v>#REF!</v>
      </c>
      <c r="C154" s="111" t="s">
        <v>599</v>
      </c>
      <c r="D154" s="111" t="s">
        <v>577</v>
      </c>
      <c r="E154" s="111" t="s">
        <v>584</v>
      </c>
      <c r="F154" s="111" t="s">
        <v>61</v>
      </c>
      <c r="G154" s="111" t="s">
        <v>61</v>
      </c>
      <c r="H154" s="111" t="s">
        <v>736</v>
      </c>
      <c r="I154" s="111" t="s">
        <v>529</v>
      </c>
      <c r="J154" s="150">
        <v>121800</v>
      </c>
      <c r="K154" s="111" t="s">
        <v>282</v>
      </c>
      <c r="L154" s="111" t="s">
        <v>282</v>
      </c>
      <c r="M154" s="111" t="s">
        <v>282</v>
      </c>
      <c r="O154" s="111" t="s">
        <v>61</v>
      </c>
      <c r="S154" s="145"/>
      <c r="T154" s="145"/>
      <c r="U154" s="145"/>
      <c r="V154" s="145"/>
      <c r="W154" s="145"/>
      <c r="X154" s="145"/>
      <c r="Y154" s="145"/>
      <c r="Z154" s="145"/>
      <c r="AA154" s="145"/>
      <c r="AB154" s="145"/>
      <c r="AC154" s="145"/>
      <c r="AD154" s="145"/>
      <c r="AE154" s="145"/>
      <c r="AF154" s="145"/>
      <c r="AG154" s="145"/>
      <c r="AH154" s="145"/>
      <c r="AI154" s="145"/>
    </row>
    <row r="155" spans="2:35" s="111" customFormat="1" ht="13.8" x14ac:dyDescent="0.45">
      <c r="B155" s="350" t="e">
        <f>VLOOKUP(C155,[1]!Companies[#Data],3,FALSE)</f>
        <v>#REF!</v>
      </c>
      <c r="C155" s="111" t="s">
        <v>599</v>
      </c>
      <c r="D155" s="111" t="s">
        <v>577</v>
      </c>
      <c r="E155" s="111" t="s">
        <v>584</v>
      </c>
      <c r="F155" s="111" t="s">
        <v>61</v>
      </c>
      <c r="G155" s="111" t="s">
        <v>61</v>
      </c>
      <c r="H155" s="111" t="s">
        <v>737</v>
      </c>
      <c r="I155" s="111" t="s">
        <v>529</v>
      </c>
      <c r="J155" s="150">
        <v>109800</v>
      </c>
      <c r="K155" s="111" t="s">
        <v>282</v>
      </c>
      <c r="L155" s="111" t="s">
        <v>282</v>
      </c>
      <c r="M155" s="111" t="s">
        <v>282</v>
      </c>
      <c r="O155" s="111" t="s">
        <v>61</v>
      </c>
      <c r="S155" s="145"/>
      <c r="T155" s="145"/>
      <c r="U155" s="145"/>
      <c r="V155" s="145"/>
      <c r="W155" s="145"/>
      <c r="X155" s="145"/>
      <c r="Y155" s="145"/>
      <c r="Z155" s="145"/>
      <c r="AA155" s="145"/>
      <c r="AB155" s="145"/>
      <c r="AC155" s="145"/>
      <c r="AD155" s="145"/>
      <c r="AE155" s="145"/>
      <c r="AF155" s="145"/>
      <c r="AG155" s="145"/>
      <c r="AH155" s="145"/>
      <c r="AI155" s="145"/>
    </row>
    <row r="156" spans="2:35" s="111" customFormat="1" ht="13.8" x14ac:dyDescent="0.45">
      <c r="B156" s="350" t="e">
        <f>VLOOKUP(C156,[1]!Companies[#Data],3,FALSE)</f>
        <v>#REF!</v>
      </c>
      <c r="C156" s="111" t="s">
        <v>599</v>
      </c>
      <c r="D156" s="111" t="s">
        <v>577</v>
      </c>
      <c r="E156" s="111" t="s">
        <v>584</v>
      </c>
      <c r="F156" s="111" t="s">
        <v>61</v>
      </c>
      <c r="G156" s="111" t="s">
        <v>61</v>
      </c>
      <c r="H156" s="111" t="s">
        <v>738</v>
      </c>
      <c r="I156" s="111" t="s">
        <v>529</v>
      </c>
      <c r="J156" s="150">
        <v>135600</v>
      </c>
      <c r="K156" s="111" t="s">
        <v>282</v>
      </c>
      <c r="L156" s="111" t="s">
        <v>282</v>
      </c>
      <c r="M156" s="111" t="s">
        <v>282</v>
      </c>
      <c r="O156" s="111" t="s">
        <v>61</v>
      </c>
      <c r="S156" s="145"/>
      <c r="T156" s="145"/>
      <c r="U156" s="145"/>
      <c r="V156" s="145"/>
      <c r="W156" s="145"/>
      <c r="X156" s="145"/>
      <c r="Y156" s="145"/>
      <c r="Z156" s="145"/>
      <c r="AA156" s="145"/>
      <c r="AB156" s="145"/>
      <c r="AC156" s="145"/>
      <c r="AD156" s="145"/>
      <c r="AE156" s="145"/>
      <c r="AF156" s="145"/>
      <c r="AG156" s="145"/>
      <c r="AH156" s="145"/>
      <c r="AI156" s="145"/>
    </row>
    <row r="157" spans="2:35" s="111" customFormat="1" ht="13.8" x14ac:dyDescent="0.45">
      <c r="B157" s="350" t="e">
        <f>VLOOKUP(C157,[1]!Companies[#Data],3,FALSE)</f>
        <v>#REF!</v>
      </c>
      <c r="C157" s="111" t="s">
        <v>599</v>
      </c>
      <c r="D157" s="111" t="s">
        <v>577</v>
      </c>
      <c r="E157" s="111" t="s">
        <v>584</v>
      </c>
      <c r="F157" s="111" t="s">
        <v>61</v>
      </c>
      <c r="G157" s="111" t="s">
        <v>61</v>
      </c>
      <c r="H157" s="111" t="s">
        <v>739</v>
      </c>
      <c r="I157" s="111" t="s">
        <v>529</v>
      </c>
      <c r="J157" s="150">
        <v>43764.77</v>
      </c>
      <c r="K157" s="111" t="s">
        <v>282</v>
      </c>
      <c r="L157" s="111" t="s">
        <v>282</v>
      </c>
      <c r="M157" s="111" t="s">
        <v>282</v>
      </c>
      <c r="O157" s="111" t="s">
        <v>61</v>
      </c>
      <c r="S157" s="145"/>
      <c r="T157" s="145"/>
      <c r="U157" s="145"/>
      <c r="V157" s="145"/>
      <c r="W157" s="145"/>
      <c r="X157" s="145"/>
      <c r="Y157" s="145"/>
      <c r="Z157" s="145"/>
      <c r="AA157" s="145"/>
      <c r="AB157" s="145"/>
      <c r="AC157" s="145"/>
      <c r="AD157" s="145"/>
      <c r="AE157" s="145"/>
      <c r="AF157" s="145"/>
      <c r="AG157" s="145"/>
      <c r="AH157" s="145"/>
      <c r="AI157" s="145"/>
    </row>
    <row r="158" spans="2:35" s="111" customFormat="1" ht="13.8" x14ac:dyDescent="0.45">
      <c r="B158" s="350" t="e">
        <f>VLOOKUP(C158,[1]!Companies[#Data],3,FALSE)</f>
        <v>#REF!</v>
      </c>
      <c r="C158" s="111" t="s">
        <v>599</v>
      </c>
      <c r="D158" s="111" t="s">
        <v>577</v>
      </c>
      <c r="E158" s="111" t="s">
        <v>584</v>
      </c>
      <c r="F158" s="111" t="s">
        <v>61</v>
      </c>
      <c r="G158" s="111" t="s">
        <v>61</v>
      </c>
      <c r="H158" s="111" t="s">
        <v>740</v>
      </c>
      <c r="I158" s="111" t="s">
        <v>529</v>
      </c>
      <c r="J158" s="150">
        <v>226200</v>
      </c>
      <c r="K158" s="111" t="s">
        <v>282</v>
      </c>
      <c r="L158" s="111" t="s">
        <v>282</v>
      </c>
      <c r="M158" s="111" t="s">
        <v>282</v>
      </c>
      <c r="O158" s="111" t="s">
        <v>61</v>
      </c>
      <c r="S158" s="145"/>
      <c r="T158" s="145"/>
      <c r="U158" s="145"/>
      <c r="V158" s="145"/>
      <c r="W158" s="145"/>
      <c r="X158" s="145"/>
      <c r="Y158" s="145"/>
      <c r="Z158" s="145"/>
      <c r="AA158" s="145"/>
      <c r="AB158" s="145"/>
      <c r="AC158" s="145"/>
      <c r="AD158" s="145"/>
      <c r="AE158" s="145"/>
      <c r="AF158" s="145"/>
      <c r="AG158" s="145"/>
      <c r="AH158" s="145"/>
      <c r="AI158" s="145"/>
    </row>
    <row r="159" spans="2:35" s="111" customFormat="1" ht="13.8" x14ac:dyDescent="0.45">
      <c r="B159" s="350" t="e">
        <f>VLOOKUP(C159,[1]!Companies[#Data],3,FALSE)</f>
        <v>#REF!</v>
      </c>
      <c r="C159" s="111" t="s">
        <v>599</v>
      </c>
      <c r="D159" s="111" t="s">
        <v>577</v>
      </c>
      <c r="E159" s="111" t="s">
        <v>584</v>
      </c>
      <c r="F159" s="111" t="s">
        <v>61</v>
      </c>
      <c r="G159" s="111" t="s">
        <v>61</v>
      </c>
      <c r="H159" s="111" t="s">
        <v>741</v>
      </c>
      <c r="I159" s="111" t="s">
        <v>529</v>
      </c>
      <c r="J159" s="150">
        <v>366000</v>
      </c>
      <c r="K159" s="111" t="s">
        <v>282</v>
      </c>
      <c r="L159" s="111" t="s">
        <v>282</v>
      </c>
      <c r="M159" s="111" t="s">
        <v>282</v>
      </c>
      <c r="O159" s="111" t="s">
        <v>61</v>
      </c>
      <c r="S159" s="145"/>
      <c r="T159" s="145"/>
      <c r="U159" s="145"/>
      <c r="V159" s="145"/>
      <c r="W159" s="145"/>
      <c r="X159" s="145"/>
      <c r="Y159" s="145"/>
      <c r="Z159" s="145"/>
      <c r="AA159" s="145"/>
      <c r="AB159" s="145"/>
      <c r="AC159" s="145"/>
      <c r="AD159" s="145"/>
      <c r="AE159" s="145"/>
      <c r="AF159" s="145"/>
      <c r="AG159" s="145"/>
      <c r="AH159" s="145"/>
      <c r="AI159" s="145"/>
    </row>
    <row r="160" spans="2:35" s="111" customFormat="1" ht="13.8" x14ac:dyDescent="0.45">
      <c r="B160" s="350" t="e">
        <f>VLOOKUP(C160,[1]!Companies[#Data],3,FALSE)</f>
        <v>#REF!</v>
      </c>
      <c r="C160" s="111" t="s">
        <v>599</v>
      </c>
      <c r="D160" s="111" t="s">
        <v>577</v>
      </c>
      <c r="E160" s="111" t="s">
        <v>584</v>
      </c>
      <c r="F160" s="111" t="s">
        <v>61</v>
      </c>
      <c r="G160" s="111" t="s">
        <v>61</v>
      </c>
      <c r="H160" s="111" t="s">
        <v>742</v>
      </c>
      <c r="I160" s="111" t="s">
        <v>529</v>
      </c>
      <c r="J160" s="150">
        <v>241800</v>
      </c>
      <c r="K160" s="111" t="s">
        <v>282</v>
      </c>
      <c r="L160" s="111" t="s">
        <v>282</v>
      </c>
      <c r="M160" s="111" t="s">
        <v>282</v>
      </c>
      <c r="O160" s="111" t="s">
        <v>61</v>
      </c>
      <c r="S160" s="145"/>
      <c r="T160" s="145"/>
      <c r="U160" s="145"/>
      <c r="V160" s="145"/>
      <c r="W160" s="145"/>
      <c r="X160" s="145"/>
      <c r="Y160" s="145"/>
      <c r="Z160" s="145"/>
      <c r="AA160" s="145"/>
      <c r="AB160" s="145"/>
      <c r="AC160" s="145"/>
      <c r="AD160" s="145"/>
      <c r="AE160" s="145"/>
      <c r="AF160" s="145"/>
      <c r="AG160" s="145"/>
      <c r="AH160" s="145"/>
      <c r="AI160" s="145"/>
    </row>
    <row r="161" spans="2:35" s="111" customFormat="1" ht="13.8" x14ac:dyDescent="0.45">
      <c r="B161" s="350" t="e">
        <f>VLOOKUP(C161,[1]!Companies[#Data],3,FALSE)</f>
        <v>#REF!</v>
      </c>
      <c r="C161" s="111" t="s">
        <v>599</v>
      </c>
      <c r="D161" s="111" t="s">
        <v>577</v>
      </c>
      <c r="E161" s="111" t="s">
        <v>584</v>
      </c>
      <c r="F161" s="111" t="s">
        <v>61</v>
      </c>
      <c r="G161" s="111" t="s">
        <v>61</v>
      </c>
      <c r="H161" s="111" t="s">
        <v>743</v>
      </c>
      <c r="I161" s="111" t="s">
        <v>529</v>
      </c>
      <c r="J161" s="150">
        <v>9924.3799999999992</v>
      </c>
      <c r="K161" s="111" t="s">
        <v>282</v>
      </c>
      <c r="L161" s="111" t="s">
        <v>282</v>
      </c>
      <c r="M161" s="111" t="s">
        <v>282</v>
      </c>
      <c r="O161" s="111" t="s">
        <v>61</v>
      </c>
      <c r="S161" s="145"/>
      <c r="T161" s="145"/>
      <c r="U161" s="145"/>
      <c r="V161" s="145"/>
      <c r="W161" s="145"/>
      <c r="X161" s="145"/>
      <c r="Y161" s="145"/>
      <c r="Z161" s="145"/>
      <c r="AA161" s="145"/>
      <c r="AB161" s="145"/>
      <c r="AC161" s="145"/>
      <c r="AD161" s="145"/>
      <c r="AE161" s="145"/>
      <c r="AF161" s="145"/>
      <c r="AG161" s="145"/>
      <c r="AH161" s="145"/>
      <c r="AI161" s="145"/>
    </row>
    <row r="162" spans="2:35" s="111" customFormat="1" ht="13.8" x14ac:dyDescent="0.45">
      <c r="B162" s="350" t="e">
        <f>VLOOKUP(C162,[1]!Companies[#Data],3,FALSE)</f>
        <v>#REF!</v>
      </c>
      <c r="C162" s="111" t="s">
        <v>599</v>
      </c>
      <c r="D162" s="111" t="s">
        <v>577</v>
      </c>
      <c r="E162" s="111" t="s">
        <v>584</v>
      </c>
      <c r="F162" s="111" t="s">
        <v>61</v>
      </c>
      <c r="G162" s="111" t="s">
        <v>61</v>
      </c>
      <c r="H162" s="111" t="s">
        <v>744</v>
      </c>
      <c r="I162" s="111" t="s">
        <v>529</v>
      </c>
      <c r="J162" s="150">
        <v>11060</v>
      </c>
      <c r="K162" s="111" t="s">
        <v>282</v>
      </c>
      <c r="L162" s="111" t="s">
        <v>282</v>
      </c>
      <c r="M162" s="111" t="s">
        <v>282</v>
      </c>
      <c r="O162" s="111" t="s">
        <v>61</v>
      </c>
      <c r="S162" s="145"/>
      <c r="T162" s="145"/>
      <c r="U162" s="145"/>
      <c r="V162" s="145"/>
      <c r="W162" s="145"/>
      <c r="X162" s="145"/>
      <c r="Y162" s="145"/>
      <c r="Z162" s="145"/>
      <c r="AA162" s="145"/>
      <c r="AB162" s="145"/>
      <c r="AC162" s="145"/>
      <c r="AD162" s="145"/>
      <c r="AE162" s="145"/>
      <c r="AF162" s="145"/>
      <c r="AG162" s="145"/>
      <c r="AH162" s="145"/>
      <c r="AI162" s="145"/>
    </row>
    <row r="163" spans="2:35" s="111" customFormat="1" ht="13.8" x14ac:dyDescent="0.45">
      <c r="B163" s="350" t="e">
        <f>VLOOKUP(C163,[1]!Companies[#Data],3,FALSE)</f>
        <v>#REF!</v>
      </c>
      <c r="C163" s="111" t="s">
        <v>745</v>
      </c>
      <c r="D163" s="111" t="s">
        <v>577</v>
      </c>
      <c r="E163" s="111" t="s">
        <v>584</v>
      </c>
      <c r="F163" s="111" t="s">
        <v>61</v>
      </c>
      <c r="G163" s="111" t="s">
        <v>61</v>
      </c>
      <c r="H163" s="111" t="s">
        <v>746</v>
      </c>
      <c r="I163" s="111" t="s">
        <v>529</v>
      </c>
      <c r="J163" s="150">
        <v>219000</v>
      </c>
      <c r="K163" s="111" t="s">
        <v>282</v>
      </c>
      <c r="L163" s="111" t="s">
        <v>282</v>
      </c>
      <c r="M163" s="111" t="s">
        <v>282</v>
      </c>
      <c r="O163" s="111" t="s">
        <v>61</v>
      </c>
      <c r="S163" s="145"/>
      <c r="T163" s="145"/>
      <c r="U163" s="145"/>
      <c r="V163" s="145"/>
      <c r="W163" s="145"/>
      <c r="X163" s="145"/>
      <c r="Y163" s="145"/>
      <c r="Z163" s="145"/>
      <c r="AA163" s="145"/>
      <c r="AB163" s="145"/>
      <c r="AC163" s="145"/>
      <c r="AD163" s="145"/>
      <c r="AE163" s="145"/>
      <c r="AF163" s="145"/>
      <c r="AG163" s="145"/>
      <c r="AH163" s="145"/>
      <c r="AI163" s="145"/>
    </row>
    <row r="164" spans="2:35" s="111" customFormat="1" ht="13.8" x14ac:dyDescent="0.45">
      <c r="B164" s="350" t="e">
        <f>VLOOKUP(C164,[1]!Companies[#Data],3,FALSE)</f>
        <v>#REF!</v>
      </c>
      <c r="C164" s="111" t="s">
        <v>745</v>
      </c>
      <c r="D164" s="111" t="s">
        <v>577</v>
      </c>
      <c r="E164" s="111" t="s">
        <v>584</v>
      </c>
      <c r="F164" s="111" t="s">
        <v>61</v>
      </c>
      <c r="G164" s="111" t="s">
        <v>61</v>
      </c>
      <c r="H164" s="111" t="s">
        <v>747</v>
      </c>
      <c r="I164" s="111" t="s">
        <v>529</v>
      </c>
      <c r="J164" s="150">
        <v>1540710</v>
      </c>
      <c r="K164" s="111" t="s">
        <v>282</v>
      </c>
      <c r="L164" s="111" t="s">
        <v>282</v>
      </c>
      <c r="M164" s="111" t="s">
        <v>282</v>
      </c>
      <c r="O164" s="111" t="s">
        <v>61</v>
      </c>
      <c r="S164" s="145"/>
      <c r="T164" s="145"/>
      <c r="U164" s="145"/>
      <c r="V164" s="145"/>
      <c r="W164" s="145"/>
      <c r="X164" s="145"/>
      <c r="Y164" s="145"/>
      <c r="Z164" s="145"/>
      <c r="AA164" s="145"/>
      <c r="AB164" s="145"/>
      <c r="AC164" s="145"/>
      <c r="AD164" s="145"/>
      <c r="AE164" s="145"/>
      <c r="AF164" s="145"/>
      <c r="AG164" s="145"/>
      <c r="AH164" s="145"/>
      <c r="AI164" s="145"/>
    </row>
    <row r="165" spans="2:35" s="111" customFormat="1" ht="13.8" x14ac:dyDescent="0.45">
      <c r="B165" s="350" t="e">
        <f>VLOOKUP(C165,[1]!Companies[#Data],3,FALSE)</f>
        <v>#REF!</v>
      </c>
      <c r="C165" s="111" t="s">
        <v>745</v>
      </c>
      <c r="D165" s="111" t="s">
        <v>577</v>
      </c>
      <c r="E165" s="111" t="s">
        <v>584</v>
      </c>
      <c r="F165" s="111" t="s">
        <v>61</v>
      </c>
      <c r="G165" s="111" t="s">
        <v>61</v>
      </c>
      <c r="H165" s="111" t="s">
        <v>748</v>
      </c>
      <c r="I165" s="111" t="s">
        <v>529</v>
      </c>
      <c r="J165" s="150">
        <v>18165</v>
      </c>
      <c r="K165" s="111" t="s">
        <v>282</v>
      </c>
      <c r="L165" s="111" t="s">
        <v>282</v>
      </c>
      <c r="M165" s="111" t="s">
        <v>282</v>
      </c>
      <c r="O165" s="111" t="s">
        <v>61</v>
      </c>
      <c r="S165" s="145"/>
      <c r="T165" s="145"/>
      <c r="U165" s="145"/>
      <c r="V165" s="145"/>
      <c r="W165" s="145"/>
      <c r="X165" s="145"/>
      <c r="Y165" s="145"/>
      <c r="Z165" s="145"/>
      <c r="AA165" s="145"/>
      <c r="AB165" s="145"/>
      <c r="AC165" s="145"/>
      <c r="AD165" s="145"/>
      <c r="AE165" s="145"/>
      <c r="AF165" s="145"/>
      <c r="AG165" s="145"/>
      <c r="AH165" s="145"/>
      <c r="AI165" s="145"/>
    </row>
    <row r="166" spans="2:35" s="111" customFormat="1" ht="13.8" x14ac:dyDescent="0.45">
      <c r="B166" s="350" t="e">
        <f>VLOOKUP(C166,[1]!Companies[#Data],3,FALSE)</f>
        <v>#REF!</v>
      </c>
      <c r="C166" s="111" t="s">
        <v>745</v>
      </c>
      <c r="D166" s="111" t="s">
        <v>577</v>
      </c>
      <c r="E166" s="111" t="s">
        <v>584</v>
      </c>
      <c r="F166" s="111" t="s">
        <v>61</v>
      </c>
      <c r="G166" s="111" t="s">
        <v>61</v>
      </c>
      <c r="H166" s="111" t="s">
        <v>749</v>
      </c>
      <c r="I166" s="111" t="s">
        <v>529</v>
      </c>
      <c r="J166" s="150">
        <v>90870</v>
      </c>
      <c r="K166" s="111" t="s">
        <v>282</v>
      </c>
      <c r="L166" s="111" t="s">
        <v>282</v>
      </c>
      <c r="M166" s="111" t="s">
        <v>282</v>
      </c>
      <c r="O166" s="111" t="s">
        <v>61</v>
      </c>
      <c r="S166" s="145"/>
      <c r="T166" s="145"/>
      <c r="U166" s="145"/>
      <c r="V166" s="145"/>
      <c r="W166" s="145"/>
      <c r="X166" s="145"/>
      <c r="Y166" s="145"/>
      <c r="Z166" s="145"/>
      <c r="AA166" s="145"/>
      <c r="AB166" s="145"/>
      <c r="AC166" s="145"/>
      <c r="AD166" s="145"/>
      <c r="AE166" s="145"/>
      <c r="AF166" s="145"/>
      <c r="AG166" s="145"/>
      <c r="AH166" s="145"/>
      <c r="AI166" s="145"/>
    </row>
    <row r="167" spans="2:35" s="111" customFormat="1" ht="13.8" x14ac:dyDescent="0.45">
      <c r="B167" s="350" t="e">
        <f>VLOOKUP(C167,[1]!Companies[#Data],3,FALSE)</f>
        <v>#REF!</v>
      </c>
      <c r="C167" s="111" t="s">
        <v>745</v>
      </c>
      <c r="D167" s="111" t="s">
        <v>577</v>
      </c>
      <c r="E167" s="111" t="s">
        <v>584</v>
      </c>
      <c r="F167" s="111" t="s">
        <v>61</v>
      </c>
      <c r="G167" s="111" t="s">
        <v>61</v>
      </c>
      <c r="H167" s="111" t="s">
        <v>750</v>
      </c>
      <c r="I167" s="111" t="s">
        <v>529</v>
      </c>
      <c r="J167" s="150">
        <v>22085</v>
      </c>
      <c r="K167" s="111" t="s">
        <v>282</v>
      </c>
      <c r="L167" s="111" t="s">
        <v>282</v>
      </c>
      <c r="M167" s="111" t="s">
        <v>282</v>
      </c>
      <c r="O167" s="111" t="s">
        <v>61</v>
      </c>
      <c r="S167" s="145"/>
      <c r="T167" s="145"/>
      <c r="U167" s="145"/>
      <c r="V167" s="145"/>
      <c r="W167" s="145"/>
      <c r="X167" s="145"/>
      <c r="Y167" s="145"/>
      <c r="Z167" s="145"/>
      <c r="AA167" s="145"/>
      <c r="AB167" s="145"/>
      <c r="AC167" s="145"/>
      <c r="AD167" s="145"/>
      <c r="AE167" s="145"/>
      <c r="AF167" s="145"/>
      <c r="AG167" s="145"/>
      <c r="AH167" s="145"/>
      <c r="AI167" s="145"/>
    </row>
    <row r="168" spans="2:35" s="111" customFormat="1" ht="13.8" x14ac:dyDescent="0.45">
      <c r="B168" s="350" t="e">
        <f>VLOOKUP(C168,[1]!Companies[#Data],3,FALSE)</f>
        <v>#REF!</v>
      </c>
      <c r="C168" s="111" t="s">
        <v>745</v>
      </c>
      <c r="D168" s="111" t="s">
        <v>577</v>
      </c>
      <c r="E168" s="111" t="s">
        <v>584</v>
      </c>
      <c r="F168" s="111" t="s">
        <v>61</v>
      </c>
      <c r="G168" s="111" t="s">
        <v>61</v>
      </c>
      <c r="H168" s="111" t="s">
        <v>751</v>
      </c>
      <c r="I168" s="111" t="s">
        <v>529</v>
      </c>
      <c r="J168" s="150">
        <v>11995.2</v>
      </c>
      <c r="K168" s="111" t="s">
        <v>282</v>
      </c>
      <c r="L168" s="111" t="s">
        <v>282</v>
      </c>
      <c r="M168" s="111" t="s">
        <v>282</v>
      </c>
      <c r="O168" s="111" t="s">
        <v>61</v>
      </c>
      <c r="S168" s="145"/>
      <c r="T168" s="145"/>
      <c r="U168" s="145"/>
      <c r="V168" s="145"/>
      <c r="W168" s="145"/>
      <c r="X168" s="145"/>
      <c r="Y168" s="145"/>
      <c r="Z168" s="145"/>
      <c r="AA168" s="145"/>
      <c r="AB168" s="145"/>
      <c r="AC168" s="145"/>
      <c r="AD168" s="145"/>
      <c r="AE168" s="145"/>
      <c r="AF168" s="145"/>
      <c r="AG168" s="145"/>
      <c r="AH168" s="145"/>
      <c r="AI168" s="145"/>
    </row>
    <row r="169" spans="2:35" s="111" customFormat="1" ht="13.8" x14ac:dyDescent="0.45">
      <c r="B169" s="350" t="e">
        <f>VLOOKUP(C169,[1]!Companies[#Data],3,FALSE)</f>
        <v>#REF!</v>
      </c>
      <c r="C169" s="111" t="s">
        <v>745</v>
      </c>
      <c r="D169" s="111" t="s">
        <v>577</v>
      </c>
      <c r="E169" s="111" t="s">
        <v>584</v>
      </c>
      <c r="F169" s="111" t="s">
        <v>61</v>
      </c>
      <c r="G169" s="111" t="s">
        <v>61</v>
      </c>
      <c r="H169" s="111" t="s">
        <v>752</v>
      </c>
      <c r="I169" s="111" t="s">
        <v>529</v>
      </c>
      <c r="J169" s="150">
        <v>174281.7</v>
      </c>
      <c r="K169" s="111" t="s">
        <v>282</v>
      </c>
      <c r="L169" s="111" t="s">
        <v>282</v>
      </c>
      <c r="M169" s="111" t="s">
        <v>282</v>
      </c>
      <c r="O169" s="111" t="s">
        <v>61</v>
      </c>
      <c r="S169" s="145"/>
      <c r="T169" s="145"/>
      <c r="U169" s="145"/>
      <c r="V169" s="145"/>
      <c r="W169" s="145"/>
      <c r="X169" s="145"/>
      <c r="Y169" s="145"/>
      <c r="Z169" s="145"/>
      <c r="AA169" s="145"/>
      <c r="AB169" s="145"/>
      <c r="AC169" s="145"/>
      <c r="AD169" s="145"/>
      <c r="AE169" s="145"/>
      <c r="AF169" s="145"/>
      <c r="AG169" s="145"/>
      <c r="AH169" s="145"/>
      <c r="AI169" s="145"/>
    </row>
    <row r="170" spans="2:35" s="111" customFormat="1" ht="13.8" x14ac:dyDescent="0.45">
      <c r="B170" s="350" t="e">
        <f>VLOOKUP(C170,[1]!Companies[#Data],3,FALSE)</f>
        <v>#REF!</v>
      </c>
      <c r="C170" s="111" t="s">
        <v>745</v>
      </c>
      <c r="D170" s="111" t="s">
        <v>577</v>
      </c>
      <c r="E170" s="111" t="s">
        <v>584</v>
      </c>
      <c r="F170" s="111" t="s">
        <v>61</v>
      </c>
      <c r="G170" s="111" t="s">
        <v>61</v>
      </c>
      <c r="H170" s="111" t="s">
        <v>753</v>
      </c>
      <c r="I170" s="111" t="s">
        <v>529</v>
      </c>
      <c r="J170" s="150">
        <v>130125</v>
      </c>
      <c r="K170" s="111" t="s">
        <v>282</v>
      </c>
      <c r="L170" s="111" t="s">
        <v>282</v>
      </c>
      <c r="M170" s="111" t="s">
        <v>282</v>
      </c>
      <c r="O170" s="111" t="s">
        <v>61</v>
      </c>
      <c r="S170" s="145"/>
      <c r="T170" s="145"/>
      <c r="U170" s="145"/>
      <c r="V170" s="145"/>
      <c r="W170" s="145"/>
      <c r="X170" s="145"/>
      <c r="Y170" s="145"/>
      <c r="Z170" s="145"/>
      <c r="AA170" s="145"/>
      <c r="AB170" s="145"/>
      <c r="AC170" s="145"/>
      <c r="AD170" s="145"/>
      <c r="AE170" s="145"/>
      <c r="AF170" s="145"/>
      <c r="AG170" s="145"/>
      <c r="AH170" s="145"/>
      <c r="AI170" s="145"/>
    </row>
    <row r="171" spans="2:35" s="111" customFormat="1" ht="13.8" x14ac:dyDescent="0.45">
      <c r="B171" s="350" t="e">
        <f>VLOOKUP(C171,[1]!Companies[#Data],3,FALSE)</f>
        <v>#REF!</v>
      </c>
      <c r="C171" s="111" t="s">
        <v>745</v>
      </c>
      <c r="D171" s="111" t="s">
        <v>577</v>
      </c>
      <c r="E171" s="111" t="s">
        <v>584</v>
      </c>
      <c r="F171" s="111" t="s">
        <v>61</v>
      </c>
      <c r="G171" s="111" t="s">
        <v>61</v>
      </c>
      <c r="H171" s="111" t="s">
        <v>754</v>
      </c>
      <c r="I171" s="111" t="s">
        <v>529</v>
      </c>
      <c r="J171" s="150">
        <v>1810440</v>
      </c>
      <c r="K171" s="111" t="s">
        <v>282</v>
      </c>
      <c r="L171" s="111" t="s">
        <v>282</v>
      </c>
      <c r="M171" s="111" t="s">
        <v>282</v>
      </c>
      <c r="O171" s="111" t="s">
        <v>61</v>
      </c>
      <c r="S171" s="145"/>
      <c r="T171" s="145"/>
      <c r="U171" s="145"/>
      <c r="V171" s="145"/>
      <c r="W171" s="145"/>
      <c r="X171" s="145"/>
      <c r="Y171" s="145"/>
      <c r="Z171" s="145"/>
      <c r="AA171" s="145"/>
      <c r="AB171" s="145"/>
      <c r="AC171" s="145"/>
      <c r="AD171" s="145"/>
      <c r="AE171" s="145"/>
      <c r="AF171" s="145"/>
      <c r="AG171" s="145"/>
      <c r="AH171" s="145"/>
      <c r="AI171" s="145"/>
    </row>
    <row r="172" spans="2:35" s="111" customFormat="1" ht="13.8" x14ac:dyDescent="0.45">
      <c r="B172" s="350" t="e">
        <f>VLOOKUP(C172,[1]!Companies[#Data],3,FALSE)</f>
        <v>#REF!</v>
      </c>
      <c r="C172" s="111" t="s">
        <v>745</v>
      </c>
      <c r="D172" s="111" t="s">
        <v>577</v>
      </c>
      <c r="E172" s="111" t="s">
        <v>584</v>
      </c>
      <c r="F172" s="111" t="s">
        <v>61</v>
      </c>
      <c r="G172" s="111" t="s">
        <v>61</v>
      </c>
      <c r="H172" s="111" t="s">
        <v>755</v>
      </c>
      <c r="I172" s="111" t="s">
        <v>529</v>
      </c>
      <c r="J172" s="150">
        <v>635205</v>
      </c>
      <c r="K172" s="111" t="s">
        <v>282</v>
      </c>
      <c r="L172" s="111" t="s">
        <v>282</v>
      </c>
      <c r="M172" s="111" t="s">
        <v>282</v>
      </c>
      <c r="O172" s="111" t="s">
        <v>61</v>
      </c>
      <c r="S172" s="145"/>
      <c r="T172" s="145"/>
      <c r="U172" s="145"/>
      <c r="V172" s="145"/>
      <c r="W172" s="145"/>
      <c r="X172" s="145"/>
      <c r="Y172" s="145"/>
      <c r="Z172" s="145"/>
      <c r="AA172" s="145"/>
      <c r="AB172" s="145"/>
      <c r="AC172" s="145"/>
      <c r="AD172" s="145"/>
      <c r="AE172" s="145"/>
      <c r="AF172" s="145"/>
      <c r="AG172" s="145"/>
      <c r="AH172" s="145"/>
      <c r="AI172" s="145"/>
    </row>
    <row r="173" spans="2:35" s="111" customFormat="1" ht="13.8" x14ac:dyDescent="0.45">
      <c r="B173" s="350" t="e">
        <f>VLOOKUP(C173,[1]!Companies[#Data],3,FALSE)</f>
        <v>#REF!</v>
      </c>
      <c r="C173" s="111" t="s">
        <v>756</v>
      </c>
      <c r="D173" s="111" t="s">
        <v>577</v>
      </c>
      <c r="E173" s="111" t="s">
        <v>584</v>
      </c>
      <c r="F173" s="111" t="s">
        <v>61</v>
      </c>
      <c r="G173" s="111" t="s">
        <v>61</v>
      </c>
      <c r="H173" s="111" t="s">
        <v>757</v>
      </c>
      <c r="I173" s="111" t="s">
        <v>529</v>
      </c>
      <c r="J173" s="150">
        <v>11795</v>
      </c>
      <c r="K173" s="111" t="s">
        <v>282</v>
      </c>
      <c r="L173" s="111" t="s">
        <v>282</v>
      </c>
      <c r="M173" s="111" t="s">
        <v>282</v>
      </c>
      <c r="O173" s="111" t="s">
        <v>61</v>
      </c>
      <c r="S173" s="145"/>
      <c r="T173" s="145"/>
      <c r="U173" s="145"/>
      <c r="V173" s="145"/>
      <c r="W173" s="145"/>
      <c r="X173" s="145"/>
      <c r="Y173" s="145"/>
      <c r="Z173" s="145"/>
      <c r="AA173" s="145"/>
      <c r="AB173" s="145"/>
      <c r="AC173" s="145"/>
      <c r="AD173" s="145"/>
      <c r="AE173" s="145"/>
      <c r="AF173" s="145"/>
      <c r="AG173" s="145"/>
      <c r="AH173" s="145"/>
      <c r="AI173" s="145"/>
    </row>
    <row r="174" spans="2:35" s="111" customFormat="1" ht="13.8" x14ac:dyDescent="0.45">
      <c r="B174" s="350" t="e">
        <f>VLOOKUP(C174,[1]!Companies[#Data],3,FALSE)</f>
        <v>#REF!</v>
      </c>
      <c r="C174" s="111" t="s">
        <v>756</v>
      </c>
      <c r="D174" s="111" t="s">
        <v>577</v>
      </c>
      <c r="E174" s="111" t="s">
        <v>584</v>
      </c>
      <c r="F174" s="111" t="s">
        <v>61</v>
      </c>
      <c r="G174" s="111" t="s">
        <v>61</v>
      </c>
      <c r="H174" s="111" t="s">
        <v>758</v>
      </c>
      <c r="I174" s="111" t="s">
        <v>529</v>
      </c>
      <c r="J174" s="150">
        <v>28945</v>
      </c>
      <c r="K174" s="111" t="s">
        <v>282</v>
      </c>
      <c r="L174" s="111" t="s">
        <v>282</v>
      </c>
      <c r="M174" s="111" t="s">
        <v>282</v>
      </c>
      <c r="O174" s="111" t="s">
        <v>61</v>
      </c>
      <c r="S174" s="145"/>
      <c r="T174" s="145"/>
      <c r="U174" s="145"/>
      <c r="V174" s="145"/>
      <c r="W174" s="145"/>
      <c r="X174" s="145"/>
      <c r="Y174" s="145"/>
      <c r="Z174" s="145"/>
      <c r="AA174" s="145"/>
      <c r="AB174" s="145"/>
      <c r="AC174" s="145"/>
      <c r="AD174" s="145"/>
      <c r="AE174" s="145"/>
      <c r="AF174" s="145"/>
      <c r="AG174" s="145"/>
      <c r="AH174" s="145"/>
      <c r="AI174" s="145"/>
    </row>
    <row r="175" spans="2:35" s="111" customFormat="1" ht="13.8" x14ac:dyDescent="0.45">
      <c r="B175" s="350" t="e">
        <f>VLOOKUP(C175,[1]!Companies[#Data],3,FALSE)</f>
        <v>#REF!</v>
      </c>
      <c r="C175" s="111" t="s">
        <v>756</v>
      </c>
      <c r="D175" s="111" t="s">
        <v>577</v>
      </c>
      <c r="E175" s="111" t="s">
        <v>584</v>
      </c>
      <c r="F175" s="111" t="s">
        <v>61</v>
      </c>
      <c r="G175" s="111" t="s">
        <v>61</v>
      </c>
      <c r="H175" s="111" t="s">
        <v>759</v>
      </c>
      <c r="I175" s="111" t="s">
        <v>529</v>
      </c>
      <c r="J175" s="150">
        <v>38815</v>
      </c>
      <c r="K175" s="111" t="s">
        <v>282</v>
      </c>
      <c r="L175" s="111" t="s">
        <v>282</v>
      </c>
      <c r="M175" s="111" t="s">
        <v>282</v>
      </c>
      <c r="O175" s="111" t="s">
        <v>61</v>
      </c>
      <c r="S175" s="145"/>
      <c r="T175" s="145"/>
      <c r="U175" s="145"/>
      <c r="V175" s="145"/>
      <c r="W175" s="145"/>
      <c r="X175" s="145"/>
      <c r="Y175" s="145"/>
      <c r="Z175" s="145"/>
      <c r="AA175" s="145"/>
      <c r="AB175" s="145"/>
      <c r="AC175" s="145"/>
      <c r="AD175" s="145"/>
      <c r="AE175" s="145"/>
      <c r="AF175" s="145"/>
      <c r="AG175" s="145"/>
      <c r="AH175" s="145"/>
      <c r="AI175" s="145"/>
    </row>
    <row r="176" spans="2:35" s="111" customFormat="1" ht="13.8" x14ac:dyDescent="0.45">
      <c r="B176" s="350" t="e">
        <f>VLOOKUP(C176,[1]!Companies[#Data],3,FALSE)</f>
        <v>#REF!</v>
      </c>
      <c r="C176" s="111" t="s">
        <v>756</v>
      </c>
      <c r="D176" s="111" t="s">
        <v>577</v>
      </c>
      <c r="E176" s="111" t="s">
        <v>584</v>
      </c>
      <c r="F176" s="111" t="s">
        <v>61</v>
      </c>
      <c r="G176" s="111" t="s">
        <v>61</v>
      </c>
      <c r="H176" s="111" t="s">
        <v>760</v>
      </c>
      <c r="I176" s="111" t="s">
        <v>529</v>
      </c>
      <c r="J176" s="150">
        <v>11795</v>
      </c>
      <c r="K176" s="111" t="s">
        <v>282</v>
      </c>
      <c r="L176" s="111" t="s">
        <v>282</v>
      </c>
      <c r="M176" s="111" t="s">
        <v>282</v>
      </c>
      <c r="O176" s="111" t="s">
        <v>61</v>
      </c>
      <c r="S176" s="145"/>
      <c r="T176" s="145"/>
      <c r="U176" s="145"/>
      <c r="V176" s="145"/>
      <c r="W176" s="145"/>
      <c r="X176" s="145"/>
      <c r="Y176" s="145"/>
      <c r="Z176" s="145"/>
      <c r="AA176" s="145"/>
      <c r="AB176" s="145"/>
      <c r="AC176" s="145"/>
      <c r="AD176" s="145"/>
      <c r="AE176" s="145"/>
      <c r="AF176" s="145"/>
      <c r="AG176" s="145"/>
      <c r="AH176" s="145"/>
      <c r="AI176" s="145"/>
    </row>
    <row r="177" spans="2:35" s="111" customFormat="1" ht="13.8" x14ac:dyDescent="0.45">
      <c r="B177" s="350" t="e">
        <f>VLOOKUP(C177,[1]!Companies[#Data],3,FALSE)</f>
        <v>#REF!</v>
      </c>
      <c r="C177" s="111" t="s">
        <v>756</v>
      </c>
      <c r="D177" s="111" t="s">
        <v>577</v>
      </c>
      <c r="E177" s="111" t="s">
        <v>584</v>
      </c>
      <c r="F177" s="111" t="s">
        <v>61</v>
      </c>
      <c r="G177" s="111" t="s">
        <v>61</v>
      </c>
      <c r="H177" s="111" t="s">
        <v>761</v>
      </c>
      <c r="I177" s="111" t="s">
        <v>529</v>
      </c>
      <c r="J177" s="150">
        <v>38815</v>
      </c>
      <c r="K177" s="111" t="s">
        <v>282</v>
      </c>
      <c r="L177" s="111" t="s">
        <v>282</v>
      </c>
      <c r="M177" s="111" t="s">
        <v>282</v>
      </c>
      <c r="O177" s="111" t="s">
        <v>61</v>
      </c>
      <c r="S177" s="145"/>
      <c r="T177" s="145"/>
      <c r="U177" s="145"/>
      <c r="V177" s="145"/>
      <c r="W177" s="145"/>
      <c r="X177" s="145"/>
      <c r="Y177" s="145"/>
      <c r="Z177" s="145"/>
      <c r="AA177" s="145"/>
      <c r="AB177" s="145"/>
      <c r="AC177" s="145"/>
      <c r="AD177" s="145"/>
      <c r="AE177" s="145"/>
      <c r="AF177" s="145"/>
      <c r="AG177" s="145"/>
      <c r="AH177" s="145"/>
      <c r="AI177" s="145"/>
    </row>
    <row r="178" spans="2:35" s="111" customFormat="1" ht="13.8" x14ac:dyDescent="0.45">
      <c r="B178" s="350" t="e">
        <f>VLOOKUP(C178,[1]!Companies[#Data],3,FALSE)</f>
        <v>#REF!</v>
      </c>
      <c r="C178" s="111" t="s">
        <v>756</v>
      </c>
      <c r="D178" s="111" t="s">
        <v>577</v>
      </c>
      <c r="E178" s="111" t="s">
        <v>584</v>
      </c>
      <c r="F178" s="111" t="s">
        <v>61</v>
      </c>
      <c r="G178" s="111" t="s">
        <v>61</v>
      </c>
      <c r="H178" s="111" t="s">
        <v>762</v>
      </c>
      <c r="I178" s="111" t="s">
        <v>529</v>
      </c>
      <c r="J178" s="150">
        <v>8575</v>
      </c>
      <c r="K178" s="111" t="s">
        <v>282</v>
      </c>
      <c r="L178" s="111" t="s">
        <v>282</v>
      </c>
      <c r="M178" s="111" t="s">
        <v>282</v>
      </c>
      <c r="O178" s="111" t="s">
        <v>61</v>
      </c>
      <c r="S178" s="145"/>
      <c r="T178" s="145"/>
      <c r="U178" s="145"/>
      <c r="V178" s="145"/>
      <c r="W178" s="145"/>
      <c r="X178" s="145"/>
      <c r="Y178" s="145"/>
      <c r="Z178" s="145"/>
      <c r="AA178" s="145"/>
      <c r="AB178" s="145"/>
      <c r="AC178" s="145"/>
      <c r="AD178" s="145"/>
      <c r="AE178" s="145"/>
      <c r="AF178" s="145"/>
      <c r="AG178" s="145"/>
      <c r="AH178" s="145"/>
      <c r="AI178" s="145"/>
    </row>
    <row r="179" spans="2:35" s="111" customFormat="1" ht="13.8" x14ac:dyDescent="0.45">
      <c r="B179" s="350" t="e">
        <f>VLOOKUP(C179,[1]!Companies[#Data],3,FALSE)</f>
        <v>#REF!</v>
      </c>
      <c r="C179" s="111" t="s">
        <v>756</v>
      </c>
      <c r="D179" s="111" t="s">
        <v>577</v>
      </c>
      <c r="E179" s="111" t="s">
        <v>584</v>
      </c>
      <c r="F179" s="111" t="s">
        <v>61</v>
      </c>
      <c r="G179" s="111" t="s">
        <v>61</v>
      </c>
      <c r="H179" s="111" t="s">
        <v>763</v>
      </c>
      <c r="I179" s="111" t="s">
        <v>529</v>
      </c>
      <c r="J179" s="150">
        <v>30150</v>
      </c>
      <c r="K179" s="111" t="s">
        <v>282</v>
      </c>
      <c r="L179" s="111" t="s">
        <v>282</v>
      </c>
      <c r="M179" s="111" t="s">
        <v>282</v>
      </c>
      <c r="O179" s="111" t="s">
        <v>61</v>
      </c>
      <c r="S179" s="145"/>
      <c r="T179" s="145"/>
      <c r="U179" s="145"/>
      <c r="V179" s="145"/>
      <c r="W179" s="145"/>
      <c r="X179" s="145"/>
      <c r="Y179" s="145"/>
      <c r="Z179" s="145"/>
      <c r="AA179" s="145"/>
      <c r="AB179" s="145"/>
      <c r="AC179" s="145"/>
      <c r="AD179" s="145"/>
      <c r="AE179" s="145"/>
      <c r="AF179" s="145"/>
      <c r="AG179" s="145"/>
      <c r="AH179" s="145"/>
      <c r="AI179" s="145"/>
    </row>
    <row r="180" spans="2:35" s="111" customFormat="1" ht="13.8" x14ac:dyDescent="0.45">
      <c r="B180" s="350" t="e">
        <f>VLOOKUP(C180,[1]!Companies[#Data],3,FALSE)</f>
        <v>#REF!</v>
      </c>
      <c r="C180" s="111" t="s">
        <v>756</v>
      </c>
      <c r="D180" s="111" t="s">
        <v>577</v>
      </c>
      <c r="E180" s="111" t="s">
        <v>584</v>
      </c>
      <c r="F180" s="111" t="s">
        <v>61</v>
      </c>
      <c r="G180" s="111" t="s">
        <v>61</v>
      </c>
      <c r="H180" s="111" t="s">
        <v>764</v>
      </c>
      <c r="I180" s="111" t="s">
        <v>529</v>
      </c>
      <c r="J180" s="150">
        <v>135600</v>
      </c>
      <c r="K180" s="111" t="s">
        <v>282</v>
      </c>
      <c r="L180" s="111" t="s">
        <v>282</v>
      </c>
      <c r="M180" s="111" t="s">
        <v>282</v>
      </c>
      <c r="O180" s="111" t="s">
        <v>61</v>
      </c>
      <c r="S180" s="145"/>
      <c r="T180" s="145"/>
      <c r="U180" s="145"/>
      <c r="V180" s="145"/>
      <c r="W180" s="145"/>
      <c r="X180" s="145"/>
      <c r="Y180" s="145"/>
      <c r="Z180" s="145"/>
      <c r="AA180" s="145"/>
      <c r="AB180" s="145"/>
      <c r="AC180" s="145"/>
      <c r="AD180" s="145"/>
      <c r="AE180" s="145"/>
      <c r="AF180" s="145"/>
      <c r="AG180" s="145"/>
      <c r="AH180" s="145"/>
      <c r="AI180" s="145"/>
    </row>
    <row r="181" spans="2:35" s="111" customFormat="1" ht="13.8" x14ac:dyDescent="0.45">
      <c r="B181" s="350" t="e">
        <f>VLOOKUP(C181,[1]!Companies[#Data],3,FALSE)</f>
        <v>#REF!</v>
      </c>
      <c r="C181" s="111" t="s">
        <v>601</v>
      </c>
      <c r="D181" s="111" t="s">
        <v>577</v>
      </c>
      <c r="E181" s="111" t="s">
        <v>584</v>
      </c>
      <c r="F181" s="111" t="s">
        <v>61</v>
      </c>
      <c r="G181" s="111" t="s">
        <v>61</v>
      </c>
      <c r="H181" s="111" t="s">
        <v>765</v>
      </c>
      <c r="I181" s="111" t="s">
        <v>529</v>
      </c>
      <c r="J181" s="150">
        <v>396000</v>
      </c>
      <c r="K181" s="111" t="s">
        <v>282</v>
      </c>
      <c r="L181" s="111" t="s">
        <v>282</v>
      </c>
      <c r="M181" s="111" t="s">
        <v>282</v>
      </c>
      <c r="O181" s="111" t="s">
        <v>61</v>
      </c>
      <c r="S181" s="145"/>
      <c r="T181" s="145"/>
      <c r="U181" s="145"/>
      <c r="V181" s="145"/>
      <c r="W181" s="145"/>
      <c r="X181" s="145"/>
      <c r="Y181" s="145"/>
      <c r="Z181" s="145"/>
      <c r="AA181" s="145"/>
      <c r="AB181" s="145"/>
      <c r="AC181" s="145"/>
      <c r="AD181" s="145"/>
      <c r="AE181" s="145"/>
      <c r="AF181" s="145"/>
      <c r="AG181" s="145"/>
      <c r="AH181" s="145"/>
      <c r="AI181" s="145"/>
    </row>
    <row r="182" spans="2:35" s="111" customFormat="1" ht="13.8" x14ac:dyDescent="0.45">
      <c r="B182" s="350" t="e">
        <f>VLOOKUP(C182,[1]!Companies[#Data],3,FALSE)</f>
        <v>#REF!</v>
      </c>
      <c r="C182" s="111" t="s">
        <v>601</v>
      </c>
      <c r="D182" s="111" t="s">
        <v>577</v>
      </c>
      <c r="E182" s="111" t="s">
        <v>584</v>
      </c>
      <c r="F182" s="111" t="s">
        <v>61</v>
      </c>
      <c r="G182" s="111" t="s">
        <v>61</v>
      </c>
      <c r="H182" s="111" t="s">
        <v>766</v>
      </c>
      <c r="I182" s="111" t="s">
        <v>529</v>
      </c>
      <c r="J182" s="150">
        <v>24956.240000000002</v>
      </c>
      <c r="K182" s="111" t="s">
        <v>282</v>
      </c>
      <c r="L182" s="111" t="s">
        <v>282</v>
      </c>
      <c r="M182" s="111" t="s">
        <v>282</v>
      </c>
      <c r="O182" s="111" t="s">
        <v>61</v>
      </c>
      <c r="S182" s="145"/>
      <c r="T182" s="145"/>
      <c r="U182" s="145"/>
      <c r="V182" s="145"/>
      <c r="W182" s="145"/>
      <c r="X182" s="145"/>
      <c r="Y182" s="145"/>
      <c r="Z182" s="145"/>
      <c r="AA182" s="145"/>
      <c r="AB182" s="145"/>
      <c r="AC182" s="145"/>
      <c r="AD182" s="145"/>
      <c r="AE182" s="145"/>
      <c r="AF182" s="145"/>
      <c r="AG182" s="145"/>
      <c r="AH182" s="145"/>
      <c r="AI182" s="145"/>
    </row>
    <row r="183" spans="2:35" s="111" customFormat="1" ht="13.8" x14ac:dyDescent="0.45">
      <c r="B183" s="350" t="e">
        <f>VLOOKUP(C183,[1]!Companies[#Data],3,FALSE)</f>
        <v>#REF!</v>
      </c>
      <c r="C183" s="111" t="s">
        <v>601</v>
      </c>
      <c r="D183" s="111" t="s">
        <v>577</v>
      </c>
      <c r="E183" s="111" t="s">
        <v>584</v>
      </c>
      <c r="F183" s="111" t="s">
        <v>61</v>
      </c>
      <c r="G183" s="111" t="s">
        <v>61</v>
      </c>
      <c r="H183" s="111" t="s">
        <v>767</v>
      </c>
      <c r="I183" s="111" t="s">
        <v>529</v>
      </c>
      <c r="J183" s="150">
        <v>665</v>
      </c>
      <c r="K183" s="111" t="s">
        <v>282</v>
      </c>
      <c r="L183" s="111" t="s">
        <v>282</v>
      </c>
      <c r="M183" s="111" t="s">
        <v>282</v>
      </c>
      <c r="O183" s="111" t="s">
        <v>61</v>
      </c>
      <c r="S183" s="145"/>
      <c r="T183" s="145"/>
      <c r="U183" s="145"/>
      <c r="V183" s="145"/>
      <c r="W183" s="145"/>
      <c r="X183" s="145"/>
      <c r="Y183" s="145"/>
      <c r="Z183" s="145"/>
      <c r="AA183" s="145"/>
      <c r="AB183" s="145"/>
      <c r="AC183" s="145"/>
      <c r="AD183" s="145"/>
      <c r="AE183" s="145"/>
      <c r="AF183" s="145"/>
      <c r="AG183" s="145"/>
      <c r="AH183" s="145"/>
      <c r="AI183" s="145"/>
    </row>
    <row r="184" spans="2:35" s="111" customFormat="1" ht="13.8" x14ac:dyDescent="0.45">
      <c r="B184" s="350" t="e">
        <f>VLOOKUP(C184,[1]!Companies[#Data],3,FALSE)</f>
        <v>#REF!</v>
      </c>
      <c r="C184" s="111" t="s">
        <v>601</v>
      </c>
      <c r="D184" s="111" t="s">
        <v>577</v>
      </c>
      <c r="E184" s="111" t="s">
        <v>584</v>
      </c>
      <c r="F184" s="111" t="s">
        <v>61</v>
      </c>
      <c r="G184" s="111" t="s">
        <v>61</v>
      </c>
      <c r="H184" s="111" t="s">
        <v>768</v>
      </c>
      <c r="I184" s="111" t="s">
        <v>529</v>
      </c>
      <c r="J184" s="150">
        <v>10</v>
      </c>
      <c r="K184" s="111" t="s">
        <v>282</v>
      </c>
      <c r="L184" s="111" t="s">
        <v>282</v>
      </c>
      <c r="M184" s="111" t="s">
        <v>282</v>
      </c>
      <c r="O184" s="111" t="s">
        <v>61</v>
      </c>
      <c r="S184" s="145"/>
      <c r="T184" s="145"/>
      <c r="U184" s="145"/>
      <c r="V184" s="145"/>
      <c r="W184" s="145"/>
      <c r="X184" s="145"/>
      <c r="Y184" s="145"/>
      <c r="Z184" s="145"/>
      <c r="AA184" s="145"/>
      <c r="AB184" s="145"/>
      <c r="AC184" s="145"/>
      <c r="AD184" s="145"/>
      <c r="AE184" s="145"/>
      <c r="AF184" s="145"/>
      <c r="AG184" s="145"/>
      <c r="AH184" s="145"/>
      <c r="AI184" s="145"/>
    </row>
    <row r="185" spans="2:35" s="111" customFormat="1" ht="13.8" x14ac:dyDescent="0.45">
      <c r="B185" s="350" t="e">
        <f>VLOOKUP(C185,[1]!Companies[#Data],3,FALSE)</f>
        <v>#REF!</v>
      </c>
      <c r="C185" s="111" t="s">
        <v>601</v>
      </c>
      <c r="D185" s="111" t="s">
        <v>577</v>
      </c>
      <c r="E185" s="111" t="s">
        <v>584</v>
      </c>
      <c r="F185" s="111" t="s">
        <v>61</v>
      </c>
      <c r="G185" s="111" t="s">
        <v>61</v>
      </c>
      <c r="H185" s="111" t="s">
        <v>769</v>
      </c>
      <c r="I185" s="111" t="s">
        <v>529</v>
      </c>
      <c r="J185" s="150">
        <v>75600</v>
      </c>
      <c r="K185" s="111" t="s">
        <v>282</v>
      </c>
      <c r="L185" s="111" t="s">
        <v>282</v>
      </c>
      <c r="M185" s="111" t="s">
        <v>282</v>
      </c>
      <c r="O185" s="111" t="s">
        <v>61</v>
      </c>
      <c r="S185" s="145"/>
      <c r="T185" s="145"/>
      <c r="U185" s="145"/>
      <c r="V185" s="145"/>
      <c r="W185" s="145"/>
      <c r="X185" s="145"/>
      <c r="Y185" s="145"/>
      <c r="Z185" s="145"/>
      <c r="AA185" s="145"/>
      <c r="AB185" s="145"/>
      <c r="AC185" s="145"/>
      <c r="AD185" s="145"/>
      <c r="AE185" s="145"/>
      <c r="AF185" s="145"/>
      <c r="AG185" s="145"/>
      <c r="AH185" s="145"/>
      <c r="AI185" s="145"/>
    </row>
    <row r="186" spans="2:35" s="111" customFormat="1" ht="13.8" x14ac:dyDescent="0.45">
      <c r="B186" s="350" t="e">
        <f>VLOOKUP(C186,[1]!Companies[#Data],3,FALSE)</f>
        <v>#REF!</v>
      </c>
      <c r="C186" s="111" t="s">
        <v>601</v>
      </c>
      <c r="D186" s="111" t="s">
        <v>577</v>
      </c>
      <c r="E186" s="111" t="s">
        <v>584</v>
      </c>
      <c r="F186" s="111" t="s">
        <v>61</v>
      </c>
      <c r="G186" s="111" t="s">
        <v>61</v>
      </c>
      <c r="H186" s="111" t="s">
        <v>770</v>
      </c>
      <c r="I186" s="111" t="s">
        <v>529</v>
      </c>
      <c r="J186" s="150">
        <v>50850</v>
      </c>
      <c r="K186" s="111" t="s">
        <v>282</v>
      </c>
      <c r="L186" s="111" t="s">
        <v>282</v>
      </c>
      <c r="M186" s="111" t="s">
        <v>282</v>
      </c>
      <c r="O186" s="111" t="s">
        <v>61</v>
      </c>
      <c r="S186" s="145"/>
      <c r="T186" s="145"/>
      <c r="U186" s="145"/>
      <c r="V186" s="145"/>
      <c r="W186" s="145"/>
      <c r="X186" s="145"/>
      <c r="Y186" s="145"/>
      <c r="Z186" s="145"/>
      <c r="AA186" s="145"/>
      <c r="AB186" s="145"/>
      <c r="AC186" s="145"/>
      <c r="AD186" s="145"/>
      <c r="AE186" s="145"/>
      <c r="AF186" s="145"/>
      <c r="AG186" s="145"/>
      <c r="AH186" s="145"/>
      <c r="AI186" s="145"/>
    </row>
    <row r="187" spans="2:35" s="111" customFormat="1" ht="13.8" x14ac:dyDescent="0.45">
      <c r="B187" s="350" t="e">
        <f>VLOOKUP(C187,[1]!Companies[#Data],3,FALSE)</f>
        <v>#REF!</v>
      </c>
      <c r="C187" s="111" t="s">
        <v>601</v>
      </c>
      <c r="D187" s="111" t="s">
        <v>577</v>
      </c>
      <c r="E187" s="111" t="s">
        <v>584</v>
      </c>
      <c r="F187" s="111" t="s">
        <v>61</v>
      </c>
      <c r="G187" s="111" t="s">
        <v>61</v>
      </c>
      <c r="H187" s="111" t="s">
        <v>771</v>
      </c>
      <c r="I187" s="111" t="s">
        <v>529</v>
      </c>
      <c r="J187" s="150">
        <v>12215</v>
      </c>
      <c r="K187" s="111" t="s">
        <v>282</v>
      </c>
      <c r="L187" s="111" t="s">
        <v>282</v>
      </c>
      <c r="M187" s="111" t="s">
        <v>282</v>
      </c>
      <c r="O187" s="111" t="s">
        <v>61</v>
      </c>
      <c r="S187" s="145"/>
      <c r="T187" s="145"/>
      <c r="U187" s="145"/>
      <c r="V187" s="145"/>
      <c r="W187" s="145"/>
      <c r="X187" s="145"/>
      <c r="Y187" s="145"/>
      <c r="Z187" s="145"/>
      <c r="AA187" s="145"/>
      <c r="AB187" s="145"/>
      <c r="AC187" s="145"/>
      <c r="AD187" s="145"/>
      <c r="AE187" s="145"/>
      <c r="AF187" s="145"/>
      <c r="AG187" s="145"/>
      <c r="AH187" s="145"/>
      <c r="AI187" s="145"/>
    </row>
    <row r="188" spans="2:35" s="111" customFormat="1" ht="13.8" x14ac:dyDescent="0.45">
      <c r="B188" s="350" t="e">
        <f>VLOOKUP(C188,[1]!Companies[#Data],3,FALSE)</f>
        <v>#REF!</v>
      </c>
      <c r="C188" s="111" t="s">
        <v>601</v>
      </c>
      <c r="D188" s="111" t="s">
        <v>577</v>
      </c>
      <c r="E188" s="111" t="s">
        <v>584</v>
      </c>
      <c r="F188" s="111" t="s">
        <v>61</v>
      </c>
      <c r="G188" s="111" t="s">
        <v>61</v>
      </c>
      <c r="H188" s="111" t="s">
        <v>772</v>
      </c>
      <c r="I188" s="111" t="s">
        <v>529</v>
      </c>
      <c r="J188" s="150">
        <v>60000</v>
      </c>
      <c r="K188" s="111" t="s">
        <v>282</v>
      </c>
      <c r="L188" s="111" t="s">
        <v>282</v>
      </c>
      <c r="M188" s="111" t="s">
        <v>282</v>
      </c>
      <c r="O188" s="111" t="s">
        <v>61</v>
      </c>
      <c r="S188" s="145"/>
      <c r="T188" s="145"/>
      <c r="U188" s="145"/>
      <c r="V188" s="145"/>
      <c r="W188" s="145"/>
      <c r="X188" s="145"/>
      <c r="Y188" s="145"/>
      <c r="Z188" s="145"/>
      <c r="AA188" s="145"/>
      <c r="AB188" s="145"/>
      <c r="AC188" s="145"/>
      <c r="AD188" s="145"/>
      <c r="AE188" s="145"/>
      <c r="AF188" s="145"/>
      <c r="AG188" s="145"/>
      <c r="AH188" s="145"/>
      <c r="AI188" s="145"/>
    </row>
    <row r="189" spans="2:35" s="111" customFormat="1" ht="13.8" x14ac:dyDescent="0.45">
      <c r="B189" s="350" t="e">
        <f>VLOOKUP(C189,[1]!Companies[#Data],3,FALSE)</f>
        <v>#REF!</v>
      </c>
      <c r="C189" s="111" t="s">
        <v>603</v>
      </c>
      <c r="D189" s="111" t="s">
        <v>577</v>
      </c>
      <c r="E189" s="111" t="s">
        <v>584</v>
      </c>
      <c r="F189" s="111" t="s">
        <v>61</v>
      </c>
      <c r="G189" s="111" t="s">
        <v>61</v>
      </c>
      <c r="H189" s="111" t="s">
        <v>773</v>
      </c>
      <c r="I189" s="111" t="s">
        <v>529</v>
      </c>
      <c r="J189" s="150">
        <v>2000</v>
      </c>
      <c r="K189" s="111" t="s">
        <v>282</v>
      </c>
      <c r="L189" s="111" t="s">
        <v>282</v>
      </c>
      <c r="M189" s="111" t="s">
        <v>282</v>
      </c>
      <c r="O189" s="111" t="s">
        <v>61</v>
      </c>
      <c r="S189" s="145"/>
      <c r="T189" s="145"/>
      <c r="U189" s="145"/>
      <c r="V189" s="145"/>
      <c r="W189" s="145"/>
      <c r="X189" s="145"/>
      <c r="Y189" s="145"/>
      <c r="Z189" s="145"/>
      <c r="AA189" s="145"/>
      <c r="AB189" s="145"/>
      <c r="AC189" s="145"/>
      <c r="AD189" s="145"/>
      <c r="AE189" s="145"/>
      <c r="AF189" s="145"/>
      <c r="AG189" s="145"/>
      <c r="AH189" s="145"/>
      <c r="AI189" s="145"/>
    </row>
    <row r="190" spans="2:35" s="111" customFormat="1" ht="13.8" x14ac:dyDescent="0.45">
      <c r="B190" s="350" t="e">
        <f>VLOOKUP(C190,[1]!Companies[#Data],3,FALSE)</f>
        <v>#REF!</v>
      </c>
      <c r="C190" s="111" t="s">
        <v>603</v>
      </c>
      <c r="D190" s="111" t="s">
        <v>577</v>
      </c>
      <c r="E190" s="111" t="s">
        <v>584</v>
      </c>
      <c r="F190" s="111" t="s">
        <v>61</v>
      </c>
      <c r="G190" s="111" t="s">
        <v>61</v>
      </c>
      <c r="H190" s="111" t="s">
        <v>774</v>
      </c>
      <c r="I190" s="111" t="s">
        <v>529</v>
      </c>
      <c r="J190" s="150">
        <v>2170</v>
      </c>
      <c r="K190" s="111" t="s">
        <v>282</v>
      </c>
      <c r="L190" s="111" t="s">
        <v>282</v>
      </c>
      <c r="M190" s="111" t="s">
        <v>282</v>
      </c>
      <c r="O190" s="111" t="s">
        <v>61</v>
      </c>
      <c r="S190" s="145"/>
      <c r="T190" s="145"/>
      <c r="U190" s="145"/>
      <c r="V190" s="145"/>
      <c r="W190" s="145"/>
      <c r="X190" s="145"/>
      <c r="Y190" s="145"/>
      <c r="Z190" s="145"/>
      <c r="AA190" s="145"/>
      <c r="AB190" s="145"/>
      <c r="AC190" s="145"/>
      <c r="AD190" s="145"/>
      <c r="AE190" s="145"/>
      <c r="AF190" s="145"/>
      <c r="AG190" s="145"/>
      <c r="AH190" s="145"/>
      <c r="AI190" s="145"/>
    </row>
    <row r="191" spans="2:35" s="111" customFormat="1" ht="13.8" x14ac:dyDescent="0.45">
      <c r="B191" s="350" t="e">
        <f>VLOOKUP(C191,[1]!Companies[#Data],3,FALSE)</f>
        <v>#REF!</v>
      </c>
      <c r="C191" s="111" t="s">
        <v>603</v>
      </c>
      <c r="D191" s="111" t="s">
        <v>577</v>
      </c>
      <c r="E191" s="111" t="s">
        <v>584</v>
      </c>
      <c r="F191" s="111" t="s">
        <v>61</v>
      </c>
      <c r="G191" s="111" t="s">
        <v>61</v>
      </c>
      <c r="H191" s="111" t="s">
        <v>775</v>
      </c>
      <c r="I191" s="111" t="s">
        <v>529</v>
      </c>
      <c r="J191" s="150">
        <v>305970</v>
      </c>
      <c r="K191" s="111" t="s">
        <v>282</v>
      </c>
      <c r="L191" s="111" t="s">
        <v>282</v>
      </c>
      <c r="M191" s="111" t="s">
        <v>282</v>
      </c>
      <c r="O191" s="111" t="s">
        <v>61</v>
      </c>
      <c r="S191" s="145"/>
      <c r="T191" s="145"/>
      <c r="U191" s="145"/>
      <c r="V191" s="145"/>
      <c r="W191" s="145"/>
      <c r="X191" s="145"/>
      <c r="Y191" s="145"/>
      <c r="Z191" s="145"/>
      <c r="AA191" s="145"/>
      <c r="AB191" s="145"/>
      <c r="AC191" s="145"/>
      <c r="AD191" s="145"/>
      <c r="AE191" s="145"/>
      <c r="AF191" s="145"/>
      <c r="AG191" s="145"/>
      <c r="AH191" s="145"/>
      <c r="AI191" s="145"/>
    </row>
    <row r="192" spans="2:35" s="111" customFormat="1" ht="13.8" x14ac:dyDescent="0.45">
      <c r="B192" s="350" t="e">
        <f>VLOOKUP(C192,[1]!Companies[#Data],3,FALSE)</f>
        <v>#REF!</v>
      </c>
      <c r="C192" s="111" t="s">
        <v>603</v>
      </c>
      <c r="D192" s="111" t="s">
        <v>577</v>
      </c>
      <c r="E192" s="111" t="s">
        <v>584</v>
      </c>
      <c r="F192" s="111" t="s">
        <v>61</v>
      </c>
      <c r="G192" s="111" t="s">
        <v>61</v>
      </c>
      <c r="H192" s="111" t="s">
        <v>776</v>
      </c>
      <c r="I192" s="111" t="s">
        <v>529</v>
      </c>
      <c r="J192" s="150">
        <v>1160250</v>
      </c>
      <c r="K192" s="111" t="s">
        <v>282</v>
      </c>
      <c r="L192" s="111" t="s">
        <v>282</v>
      </c>
      <c r="M192" s="111" t="s">
        <v>282</v>
      </c>
      <c r="O192" s="111" t="s">
        <v>61</v>
      </c>
      <c r="S192" s="145"/>
      <c r="T192" s="145"/>
      <c r="U192" s="145"/>
      <c r="V192" s="145"/>
      <c r="W192" s="145"/>
      <c r="X192" s="145"/>
      <c r="Y192" s="145"/>
      <c r="Z192" s="145"/>
      <c r="AA192" s="145"/>
      <c r="AB192" s="145"/>
      <c r="AC192" s="145"/>
      <c r="AD192" s="145"/>
      <c r="AE192" s="145"/>
      <c r="AF192" s="145"/>
      <c r="AG192" s="145"/>
      <c r="AH192" s="145"/>
      <c r="AI192" s="145"/>
    </row>
    <row r="193" spans="2:35" s="111" customFormat="1" ht="13.8" x14ac:dyDescent="0.45">
      <c r="B193" s="350" t="e">
        <f>VLOOKUP(C193,[1]!Companies[#Data],3,FALSE)</f>
        <v>#REF!</v>
      </c>
      <c r="C193" s="111" t="s">
        <v>603</v>
      </c>
      <c r="D193" s="111" t="s">
        <v>577</v>
      </c>
      <c r="E193" s="111" t="s">
        <v>584</v>
      </c>
      <c r="F193" s="111" t="s">
        <v>61</v>
      </c>
      <c r="G193" s="111" t="s">
        <v>61</v>
      </c>
      <c r="H193" s="111" t="s">
        <v>777</v>
      </c>
      <c r="I193" s="111" t="s">
        <v>529</v>
      </c>
      <c r="J193" s="150">
        <v>3576.29</v>
      </c>
      <c r="K193" s="111" t="s">
        <v>282</v>
      </c>
      <c r="L193" s="111" t="s">
        <v>282</v>
      </c>
      <c r="M193" s="111" t="s">
        <v>282</v>
      </c>
      <c r="O193" s="111" t="s">
        <v>61</v>
      </c>
      <c r="S193" s="145"/>
      <c r="T193" s="145"/>
      <c r="U193" s="145"/>
      <c r="V193" s="145"/>
      <c r="W193" s="145"/>
      <c r="X193" s="145"/>
      <c r="Y193" s="145"/>
      <c r="Z193" s="145"/>
      <c r="AA193" s="145"/>
      <c r="AB193" s="145"/>
      <c r="AC193" s="145"/>
      <c r="AD193" s="145"/>
      <c r="AE193" s="145"/>
      <c r="AF193" s="145"/>
      <c r="AG193" s="145"/>
      <c r="AH193" s="145"/>
      <c r="AI193" s="145"/>
    </row>
    <row r="194" spans="2:35" s="111" customFormat="1" ht="13.8" x14ac:dyDescent="0.45">
      <c r="B194" s="350" t="e">
        <f>VLOOKUP(C194,[1]!Companies[#Data],3,FALSE)</f>
        <v>#REF!</v>
      </c>
      <c r="C194" s="111" t="s">
        <v>603</v>
      </c>
      <c r="D194" s="111" t="s">
        <v>577</v>
      </c>
      <c r="E194" s="111" t="s">
        <v>584</v>
      </c>
      <c r="F194" s="111" t="s">
        <v>61</v>
      </c>
      <c r="G194" s="111" t="s">
        <v>61</v>
      </c>
      <c r="H194" s="111" t="s">
        <v>778</v>
      </c>
      <c r="I194" s="111" t="s">
        <v>529</v>
      </c>
      <c r="J194" s="150">
        <v>688200</v>
      </c>
      <c r="K194" s="111" t="s">
        <v>282</v>
      </c>
      <c r="L194" s="111" t="s">
        <v>282</v>
      </c>
      <c r="M194" s="111" t="s">
        <v>282</v>
      </c>
      <c r="O194" s="111" t="s">
        <v>61</v>
      </c>
      <c r="S194" s="145"/>
      <c r="T194" s="145"/>
      <c r="U194" s="145"/>
      <c r="V194" s="145"/>
      <c r="W194" s="145"/>
      <c r="X194" s="145"/>
      <c r="Y194" s="145"/>
      <c r="Z194" s="145"/>
      <c r="AA194" s="145"/>
      <c r="AB194" s="145"/>
      <c r="AC194" s="145"/>
      <c r="AD194" s="145"/>
      <c r="AE194" s="145"/>
      <c r="AF194" s="145"/>
      <c r="AG194" s="145"/>
      <c r="AH194" s="145"/>
      <c r="AI194" s="145"/>
    </row>
    <row r="195" spans="2:35" s="111" customFormat="1" ht="13.8" x14ac:dyDescent="0.45">
      <c r="B195" s="350" t="e">
        <f>VLOOKUP(C195,[1]!Companies[#Data],3,FALSE)</f>
        <v>#REF!</v>
      </c>
      <c r="C195" s="111" t="s">
        <v>603</v>
      </c>
      <c r="D195" s="111" t="s">
        <v>577</v>
      </c>
      <c r="E195" s="111" t="s">
        <v>584</v>
      </c>
      <c r="F195" s="111" t="s">
        <v>61</v>
      </c>
      <c r="G195" s="111" t="s">
        <v>61</v>
      </c>
      <c r="H195" s="111" t="s">
        <v>779</v>
      </c>
      <c r="I195" s="111" t="s">
        <v>529</v>
      </c>
      <c r="J195" s="150">
        <v>245400</v>
      </c>
      <c r="K195" s="111" t="s">
        <v>282</v>
      </c>
      <c r="L195" s="111" t="s">
        <v>282</v>
      </c>
      <c r="M195" s="111" t="s">
        <v>282</v>
      </c>
      <c r="O195" s="111" t="s">
        <v>61</v>
      </c>
      <c r="S195" s="145"/>
      <c r="T195" s="145"/>
      <c r="U195" s="145"/>
      <c r="V195" s="145"/>
      <c r="W195" s="145"/>
      <c r="X195" s="145"/>
      <c r="Y195" s="145"/>
      <c r="Z195" s="145"/>
      <c r="AA195" s="145"/>
      <c r="AB195" s="145"/>
      <c r="AC195" s="145"/>
      <c r="AD195" s="145"/>
      <c r="AE195" s="145"/>
      <c r="AF195" s="145"/>
      <c r="AG195" s="145"/>
      <c r="AH195" s="145"/>
      <c r="AI195" s="145"/>
    </row>
    <row r="196" spans="2:35" s="111" customFormat="1" ht="13.8" x14ac:dyDescent="0.45">
      <c r="B196" s="350" t="e">
        <f>VLOOKUP(C196,[1]!Companies[#Data],3,FALSE)</f>
        <v>#REF!</v>
      </c>
      <c r="C196" s="111" t="s">
        <v>780</v>
      </c>
      <c r="D196" s="111" t="s">
        <v>577</v>
      </c>
      <c r="E196" s="111" t="s">
        <v>584</v>
      </c>
      <c r="F196" s="111" t="s">
        <v>61</v>
      </c>
      <c r="G196" s="111" t="s">
        <v>61</v>
      </c>
      <c r="H196" s="111" t="s">
        <v>781</v>
      </c>
      <c r="I196" s="111" t="s">
        <v>529</v>
      </c>
      <c r="J196" s="150">
        <v>324555</v>
      </c>
      <c r="K196" s="111" t="s">
        <v>282</v>
      </c>
      <c r="L196" s="111" t="s">
        <v>282</v>
      </c>
      <c r="M196" s="111" t="s">
        <v>282</v>
      </c>
      <c r="O196" s="111" t="s">
        <v>61</v>
      </c>
      <c r="S196" s="145"/>
      <c r="T196" s="145"/>
      <c r="U196" s="145"/>
      <c r="V196" s="145"/>
      <c r="W196" s="145"/>
      <c r="X196" s="145"/>
      <c r="Y196" s="145"/>
      <c r="Z196" s="145"/>
      <c r="AA196" s="145"/>
      <c r="AB196" s="145"/>
      <c r="AC196" s="145"/>
      <c r="AD196" s="145"/>
      <c r="AE196" s="145"/>
      <c r="AF196" s="145"/>
      <c r="AG196" s="145"/>
      <c r="AH196" s="145"/>
      <c r="AI196" s="145"/>
    </row>
    <row r="197" spans="2:35" s="111" customFormat="1" ht="13.8" x14ac:dyDescent="0.45">
      <c r="B197" s="350" t="e">
        <f>VLOOKUP(C197,[1]!Companies[#Data],3,FALSE)</f>
        <v>#REF!</v>
      </c>
      <c r="C197" s="111" t="s">
        <v>780</v>
      </c>
      <c r="D197" s="111" t="s">
        <v>577</v>
      </c>
      <c r="E197" s="111" t="s">
        <v>584</v>
      </c>
      <c r="F197" s="111" t="s">
        <v>61</v>
      </c>
      <c r="G197" s="111" t="s">
        <v>61</v>
      </c>
      <c r="H197" s="111" t="s">
        <v>782</v>
      </c>
      <c r="I197" s="111" t="s">
        <v>529</v>
      </c>
      <c r="J197" s="150">
        <v>55372.5</v>
      </c>
      <c r="K197" s="111" t="s">
        <v>282</v>
      </c>
      <c r="L197" s="111" t="s">
        <v>282</v>
      </c>
      <c r="M197" s="111" t="s">
        <v>282</v>
      </c>
      <c r="O197" s="111" t="s">
        <v>61</v>
      </c>
      <c r="S197" s="145"/>
      <c r="T197" s="145"/>
      <c r="U197" s="145"/>
      <c r="V197" s="145"/>
      <c r="W197" s="145"/>
      <c r="X197" s="145"/>
      <c r="Y197" s="145"/>
      <c r="Z197" s="145"/>
      <c r="AA197" s="145"/>
      <c r="AB197" s="145"/>
      <c r="AC197" s="145"/>
      <c r="AD197" s="145"/>
      <c r="AE197" s="145"/>
      <c r="AF197" s="145"/>
      <c r="AG197" s="145"/>
      <c r="AH197" s="145"/>
      <c r="AI197" s="145"/>
    </row>
    <row r="198" spans="2:35" s="111" customFormat="1" ht="13.8" x14ac:dyDescent="0.45">
      <c r="B198" s="350" t="e">
        <f>VLOOKUP(C198,[1]!Companies[#Data],3,FALSE)</f>
        <v>#REF!</v>
      </c>
      <c r="C198" s="111" t="s">
        <v>780</v>
      </c>
      <c r="D198" s="111" t="s">
        <v>577</v>
      </c>
      <c r="E198" s="111" t="s">
        <v>584</v>
      </c>
      <c r="F198" s="111" t="s">
        <v>61</v>
      </c>
      <c r="G198" s="111" t="s">
        <v>61</v>
      </c>
      <c r="H198" s="111" t="s">
        <v>783</v>
      </c>
      <c r="I198" s="111" t="s">
        <v>529</v>
      </c>
      <c r="J198" s="150">
        <v>74250</v>
      </c>
      <c r="K198" s="111" t="s">
        <v>282</v>
      </c>
      <c r="L198" s="111" t="s">
        <v>282</v>
      </c>
      <c r="M198" s="111" t="s">
        <v>282</v>
      </c>
      <c r="O198" s="111" t="s">
        <v>61</v>
      </c>
      <c r="S198" s="145"/>
      <c r="T198" s="145"/>
      <c r="U198" s="145"/>
      <c r="V198" s="145"/>
      <c r="W198" s="145"/>
      <c r="X198" s="145"/>
      <c r="Y198" s="145"/>
      <c r="Z198" s="145"/>
      <c r="AA198" s="145"/>
      <c r="AB198" s="145"/>
      <c r="AC198" s="145"/>
      <c r="AD198" s="145"/>
      <c r="AE198" s="145"/>
      <c r="AF198" s="145"/>
      <c r="AG198" s="145"/>
      <c r="AH198" s="145"/>
      <c r="AI198" s="145"/>
    </row>
    <row r="199" spans="2:35" s="111" customFormat="1" ht="13.8" x14ac:dyDescent="0.45">
      <c r="B199" s="350" t="e">
        <f>VLOOKUP(C199,[1]!Companies[#Data],3,FALSE)</f>
        <v>#REF!</v>
      </c>
      <c r="C199" s="111" t="s">
        <v>780</v>
      </c>
      <c r="D199" s="111" t="s">
        <v>577</v>
      </c>
      <c r="E199" s="111" t="s">
        <v>584</v>
      </c>
      <c r="F199" s="111" t="s">
        <v>61</v>
      </c>
      <c r="G199" s="111" t="s">
        <v>61</v>
      </c>
      <c r="H199" s="111" t="s">
        <v>784</v>
      </c>
      <c r="I199" s="111" t="s">
        <v>529</v>
      </c>
      <c r="J199" s="150">
        <v>84360</v>
      </c>
      <c r="K199" s="111" t="s">
        <v>282</v>
      </c>
      <c r="L199" s="111" t="s">
        <v>282</v>
      </c>
      <c r="M199" s="111" t="s">
        <v>282</v>
      </c>
      <c r="O199" s="111" t="s">
        <v>61</v>
      </c>
      <c r="S199" s="145"/>
      <c r="T199" s="145"/>
      <c r="U199" s="145"/>
      <c r="V199" s="145"/>
      <c r="W199" s="145"/>
      <c r="X199" s="145"/>
      <c r="Y199" s="145"/>
      <c r="Z199" s="145"/>
      <c r="AA199" s="145"/>
      <c r="AB199" s="145"/>
      <c r="AC199" s="145"/>
      <c r="AD199" s="145"/>
      <c r="AE199" s="145"/>
      <c r="AF199" s="145"/>
      <c r="AG199" s="145"/>
      <c r="AH199" s="145"/>
      <c r="AI199" s="145"/>
    </row>
    <row r="200" spans="2:35" s="111" customFormat="1" ht="13.8" x14ac:dyDescent="0.45">
      <c r="B200" s="350" t="e">
        <f>VLOOKUP(C200,[1]!Companies[#Data],3,FALSE)</f>
        <v>#REF!</v>
      </c>
      <c r="C200" s="111" t="s">
        <v>780</v>
      </c>
      <c r="D200" s="111" t="s">
        <v>577</v>
      </c>
      <c r="E200" s="111" t="s">
        <v>584</v>
      </c>
      <c r="F200" s="111" t="s">
        <v>61</v>
      </c>
      <c r="G200" s="111" t="s">
        <v>61</v>
      </c>
      <c r="H200" s="111" t="s">
        <v>785</v>
      </c>
      <c r="I200" s="111" t="s">
        <v>529</v>
      </c>
      <c r="J200" s="150">
        <v>144000</v>
      </c>
      <c r="K200" s="111" t="s">
        <v>282</v>
      </c>
      <c r="L200" s="111" t="s">
        <v>282</v>
      </c>
      <c r="M200" s="111" t="s">
        <v>282</v>
      </c>
      <c r="O200" s="111" t="s">
        <v>61</v>
      </c>
      <c r="S200" s="145"/>
      <c r="T200" s="145"/>
      <c r="U200" s="145"/>
      <c r="V200" s="145"/>
      <c r="W200" s="145"/>
      <c r="X200" s="145"/>
      <c r="Y200" s="145"/>
      <c r="Z200" s="145"/>
      <c r="AA200" s="145"/>
      <c r="AB200" s="145"/>
      <c r="AC200" s="145"/>
      <c r="AD200" s="145"/>
      <c r="AE200" s="145"/>
      <c r="AF200" s="145"/>
      <c r="AG200" s="145"/>
      <c r="AH200" s="145"/>
      <c r="AI200" s="145"/>
    </row>
    <row r="201" spans="2:35" s="111" customFormat="1" ht="13.8" x14ac:dyDescent="0.45">
      <c r="B201" s="350" t="e">
        <f>VLOOKUP(C201,[1]!Companies[#Data],3,FALSE)</f>
        <v>#REF!</v>
      </c>
      <c r="C201" s="111" t="s">
        <v>780</v>
      </c>
      <c r="D201" s="111" t="s">
        <v>577</v>
      </c>
      <c r="E201" s="111" t="s">
        <v>584</v>
      </c>
      <c r="F201" s="111" t="s">
        <v>61</v>
      </c>
      <c r="G201" s="111" t="s">
        <v>61</v>
      </c>
      <c r="H201" s="111" t="s">
        <v>786</v>
      </c>
      <c r="I201" s="111" t="s">
        <v>529</v>
      </c>
      <c r="J201" s="150">
        <v>89700</v>
      </c>
      <c r="K201" s="111" t="s">
        <v>282</v>
      </c>
      <c r="L201" s="111" t="s">
        <v>282</v>
      </c>
      <c r="M201" s="111" t="s">
        <v>282</v>
      </c>
      <c r="O201" s="111" t="s">
        <v>61</v>
      </c>
      <c r="S201" s="145"/>
      <c r="T201" s="145"/>
      <c r="U201" s="145"/>
      <c r="V201" s="145"/>
      <c r="W201" s="145"/>
      <c r="X201" s="145"/>
      <c r="Y201" s="145"/>
      <c r="Z201" s="145"/>
      <c r="AA201" s="145"/>
      <c r="AB201" s="145"/>
      <c r="AC201" s="145"/>
      <c r="AD201" s="145"/>
      <c r="AE201" s="145"/>
      <c r="AF201" s="145"/>
      <c r="AG201" s="145"/>
      <c r="AH201" s="145"/>
      <c r="AI201" s="145"/>
    </row>
    <row r="202" spans="2:35" s="111" customFormat="1" ht="13.8" x14ac:dyDescent="0.45">
      <c r="B202" s="350" t="e">
        <f>VLOOKUP(C202,[1]!Companies[#Data],3,FALSE)</f>
        <v>#REF!</v>
      </c>
      <c r="C202" s="111" t="s">
        <v>780</v>
      </c>
      <c r="D202" s="111" t="s">
        <v>577</v>
      </c>
      <c r="E202" s="111" t="s">
        <v>584</v>
      </c>
      <c r="F202" s="111" t="s">
        <v>61</v>
      </c>
      <c r="G202" s="111" t="s">
        <v>61</v>
      </c>
      <c r="H202" s="111" t="s">
        <v>787</v>
      </c>
      <c r="I202" s="111" t="s">
        <v>529</v>
      </c>
      <c r="J202" s="150">
        <v>43680</v>
      </c>
      <c r="K202" s="111" t="s">
        <v>282</v>
      </c>
      <c r="L202" s="111" t="s">
        <v>282</v>
      </c>
      <c r="M202" s="111" t="s">
        <v>282</v>
      </c>
      <c r="O202" s="111" t="s">
        <v>61</v>
      </c>
      <c r="S202" s="145"/>
      <c r="T202" s="145"/>
      <c r="U202" s="145"/>
      <c r="V202" s="145"/>
      <c r="W202" s="145"/>
      <c r="X202" s="145"/>
      <c r="Y202" s="145"/>
      <c r="Z202" s="145"/>
      <c r="AA202" s="145"/>
      <c r="AB202" s="145"/>
      <c r="AC202" s="145"/>
      <c r="AD202" s="145"/>
      <c r="AE202" s="145"/>
      <c r="AF202" s="145"/>
      <c r="AG202" s="145"/>
      <c r="AH202" s="145"/>
      <c r="AI202" s="145"/>
    </row>
    <row r="203" spans="2:35" s="111" customFormat="1" ht="13.8" x14ac:dyDescent="0.45">
      <c r="B203" s="350" t="e">
        <f>VLOOKUP(C203,[1]!Companies[#Data],3,FALSE)</f>
        <v>#REF!</v>
      </c>
      <c r="C203" s="111" t="s">
        <v>780</v>
      </c>
      <c r="D203" s="111" t="s">
        <v>577</v>
      </c>
      <c r="E203" s="111" t="s">
        <v>584</v>
      </c>
      <c r="F203" s="111" t="s">
        <v>61</v>
      </c>
      <c r="G203" s="111" t="s">
        <v>61</v>
      </c>
      <c r="H203" s="111" t="s">
        <v>788</v>
      </c>
      <c r="I203" s="111" t="s">
        <v>529</v>
      </c>
      <c r="J203" s="150">
        <v>76320</v>
      </c>
      <c r="K203" s="111" t="s">
        <v>282</v>
      </c>
      <c r="L203" s="111" t="s">
        <v>282</v>
      </c>
      <c r="M203" s="111" t="s">
        <v>282</v>
      </c>
      <c r="O203" s="111" t="s">
        <v>61</v>
      </c>
      <c r="S203" s="145"/>
      <c r="T203" s="145"/>
      <c r="U203" s="145"/>
      <c r="V203" s="145"/>
      <c r="W203" s="145"/>
      <c r="X203" s="145"/>
      <c r="Y203" s="145"/>
      <c r="Z203" s="145"/>
      <c r="AA203" s="145"/>
      <c r="AB203" s="145"/>
      <c r="AC203" s="145"/>
      <c r="AD203" s="145"/>
      <c r="AE203" s="145"/>
      <c r="AF203" s="145"/>
      <c r="AG203" s="145"/>
      <c r="AH203" s="145"/>
      <c r="AI203" s="145"/>
    </row>
    <row r="204" spans="2:35" s="111" customFormat="1" ht="13.8" x14ac:dyDescent="0.45">
      <c r="B204" s="350" t="e">
        <f>VLOOKUP(C204,[1]!Companies[#Data],3,FALSE)</f>
        <v>#REF!</v>
      </c>
      <c r="C204" s="111" t="s">
        <v>780</v>
      </c>
      <c r="D204" s="111" t="s">
        <v>577</v>
      </c>
      <c r="E204" s="111" t="s">
        <v>584</v>
      </c>
      <c r="F204" s="111" t="s">
        <v>61</v>
      </c>
      <c r="G204" s="111" t="s">
        <v>61</v>
      </c>
      <c r="H204" s="111" t="s">
        <v>789</v>
      </c>
      <c r="I204" s="111" t="s">
        <v>529</v>
      </c>
      <c r="J204" s="150">
        <v>10</v>
      </c>
      <c r="K204" s="111" t="s">
        <v>282</v>
      </c>
      <c r="L204" s="111" t="s">
        <v>282</v>
      </c>
      <c r="M204" s="111" t="s">
        <v>282</v>
      </c>
      <c r="O204" s="111" t="s">
        <v>61</v>
      </c>
      <c r="S204" s="145"/>
      <c r="T204" s="145"/>
      <c r="U204" s="145"/>
      <c r="V204" s="145"/>
      <c r="W204" s="145"/>
      <c r="X204" s="145"/>
      <c r="Y204" s="145"/>
      <c r="Z204" s="145"/>
      <c r="AA204" s="145"/>
      <c r="AB204" s="145"/>
      <c r="AC204" s="145"/>
      <c r="AD204" s="145"/>
      <c r="AE204" s="145"/>
      <c r="AF204" s="145"/>
      <c r="AG204" s="145"/>
      <c r="AH204" s="145"/>
      <c r="AI204" s="145"/>
    </row>
    <row r="205" spans="2:35" s="111" customFormat="1" ht="13.8" x14ac:dyDescent="0.45">
      <c r="B205" s="350" t="e">
        <f>VLOOKUP(C205,[1]!Companies[#Data],3,FALSE)</f>
        <v>#REF!</v>
      </c>
      <c r="C205" s="111" t="s">
        <v>780</v>
      </c>
      <c r="D205" s="111" t="s">
        <v>577</v>
      </c>
      <c r="E205" s="111" t="s">
        <v>584</v>
      </c>
      <c r="F205" s="111" t="s">
        <v>61</v>
      </c>
      <c r="G205" s="111" t="s">
        <v>61</v>
      </c>
      <c r="H205" s="111" t="s">
        <v>790</v>
      </c>
      <c r="I205" s="111" t="s">
        <v>529</v>
      </c>
      <c r="J205" s="150">
        <v>39655</v>
      </c>
      <c r="K205" s="111" t="s">
        <v>282</v>
      </c>
      <c r="L205" s="111" t="s">
        <v>282</v>
      </c>
      <c r="M205" s="111" t="s">
        <v>282</v>
      </c>
      <c r="O205" s="111" t="s">
        <v>61</v>
      </c>
      <c r="S205" s="145"/>
      <c r="T205" s="145"/>
      <c r="U205" s="145"/>
      <c r="V205" s="145"/>
      <c r="W205" s="145"/>
      <c r="X205" s="145"/>
      <c r="Y205" s="145"/>
      <c r="Z205" s="145"/>
      <c r="AA205" s="145"/>
      <c r="AB205" s="145"/>
      <c r="AC205" s="145"/>
      <c r="AD205" s="145"/>
      <c r="AE205" s="145"/>
      <c r="AF205" s="145"/>
      <c r="AG205" s="145"/>
      <c r="AH205" s="145"/>
      <c r="AI205" s="145"/>
    </row>
    <row r="206" spans="2:35" s="111" customFormat="1" ht="13.8" x14ac:dyDescent="0.45">
      <c r="B206" s="350" t="e">
        <f>VLOOKUP(C206,[1]!Companies[#Data],3,FALSE)</f>
        <v>#REF!</v>
      </c>
      <c r="C206" s="111" t="s">
        <v>780</v>
      </c>
      <c r="D206" s="111" t="s">
        <v>577</v>
      </c>
      <c r="E206" s="111" t="s">
        <v>584</v>
      </c>
      <c r="F206" s="111" t="s">
        <v>61</v>
      </c>
      <c r="G206" s="111" t="s">
        <v>61</v>
      </c>
      <c r="H206" s="111" t="s">
        <v>791</v>
      </c>
      <c r="I206" s="111" t="s">
        <v>529</v>
      </c>
      <c r="J206" s="150">
        <v>33460</v>
      </c>
      <c r="K206" s="111" t="s">
        <v>282</v>
      </c>
      <c r="L206" s="111" t="s">
        <v>282</v>
      </c>
      <c r="M206" s="111" t="s">
        <v>282</v>
      </c>
      <c r="O206" s="111" t="s">
        <v>61</v>
      </c>
      <c r="S206" s="145"/>
      <c r="T206" s="145"/>
      <c r="U206" s="145"/>
      <c r="V206" s="145"/>
      <c r="W206" s="145"/>
      <c r="X206" s="145"/>
      <c r="Y206" s="145"/>
      <c r="Z206" s="145"/>
      <c r="AA206" s="145"/>
      <c r="AB206" s="145"/>
      <c r="AC206" s="145"/>
      <c r="AD206" s="145"/>
      <c r="AE206" s="145"/>
      <c r="AF206" s="145"/>
      <c r="AG206" s="145"/>
      <c r="AH206" s="145"/>
      <c r="AI206" s="145"/>
    </row>
    <row r="207" spans="2:35" s="111" customFormat="1" ht="13.8" x14ac:dyDescent="0.45">
      <c r="B207" s="350" t="e">
        <f>VLOOKUP(C207,[1]!Companies[#Data],3,FALSE)</f>
        <v>#REF!</v>
      </c>
      <c r="C207" s="111" t="s">
        <v>780</v>
      </c>
      <c r="D207" s="111" t="s">
        <v>577</v>
      </c>
      <c r="E207" s="111" t="s">
        <v>584</v>
      </c>
      <c r="F207" s="111" t="s">
        <v>61</v>
      </c>
      <c r="G207" s="111" t="s">
        <v>61</v>
      </c>
      <c r="H207" s="111" t="s">
        <v>792</v>
      </c>
      <c r="I207" s="111" t="s">
        <v>529</v>
      </c>
      <c r="J207" s="150">
        <v>71205</v>
      </c>
      <c r="K207" s="111" t="s">
        <v>282</v>
      </c>
      <c r="L207" s="111" t="s">
        <v>282</v>
      </c>
      <c r="M207" s="111" t="s">
        <v>282</v>
      </c>
      <c r="O207" s="111" t="s">
        <v>61</v>
      </c>
      <c r="S207" s="145"/>
      <c r="T207" s="145"/>
      <c r="U207" s="145"/>
      <c r="V207" s="145"/>
      <c r="W207" s="145"/>
      <c r="X207" s="145"/>
      <c r="Y207" s="145"/>
      <c r="Z207" s="145"/>
      <c r="AA207" s="145"/>
      <c r="AB207" s="145"/>
      <c r="AC207" s="145"/>
      <c r="AD207" s="145"/>
      <c r="AE207" s="145"/>
      <c r="AF207" s="145"/>
      <c r="AG207" s="145"/>
      <c r="AH207" s="145"/>
      <c r="AI207" s="145"/>
    </row>
    <row r="208" spans="2:35" s="111" customFormat="1" ht="13.8" x14ac:dyDescent="0.45">
      <c r="B208" s="350" t="e">
        <f>VLOOKUP(C208,[1]!Companies[#Data],3,FALSE)</f>
        <v>#REF!</v>
      </c>
      <c r="C208" s="111" t="s">
        <v>793</v>
      </c>
      <c r="D208" s="111" t="s">
        <v>577</v>
      </c>
      <c r="E208" s="111" t="s">
        <v>584</v>
      </c>
      <c r="F208" s="111" t="s">
        <v>61</v>
      </c>
      <c r="G208" s="111" t="s">
        <v>61</v>
      </c>
      <c r="H208" s="111" t="s">
        <v>794</v>
      </c>
      <c r="I208" s="111" t="s">
        <v>529</v>
      </c>
      <c r="J208" s="150">
        <v>2000</v>
      </c>
      <c r="K208" s="111" t="s">
        <v>282</v>
      </c>
      <c r="L208" s="111" t="s">
        <v>282</v>
      </c>
      <c r="M208" s="111" t="s">
        <v>282</v>
      </c>
      <c r="O208" s="111" t="s">
        <v>61</v>
      </c>
      <c r="S208" s="145"/>
      <c r="T208" s="145"/>
      <c r="U208" s="145"/>
      <c r="V208" s="145"/>
      <c r="W208" s="145"/>
      <c r="X208" s="145"/>
      <c r="Y208" s="145"/>
      <c r="Z208" s="145"/>
      <c r="AA208" s="145"/>
      <c r="AB208" s="145"/>
      <c r="AC208" s="145"/>
      <c r="AD208" s="145"/>
      <c r="AE208" s="145"/>
      <c r="AF208" s="145"/>
      <c r="AG208" s="145"/>
      <c r="AH208" s="145"/>
      <c r="AI208" s="145"/>
    </row>
    <row r="209" spans="2:35" s="111" customFormat="1" ht="13.8" x14ac:dyDescent="0.45">
      <c r="B209" s="350" t="e">
        <f>VLOOKUP(C209,[1]!Companies[#Data],3,FALSE)</f>
        <v>#REF!</v>
      </c>
      <c r="C209" s="111" t="s">
        <v>793</v>
      </c>
      <c r="D209" s="111" t="s">
        <v>577</v>
      </c>
      <c r="E209" s="111" t="s">
        <v>584</v>
      </c>
      <c r="F209" s="111" t="s">
        <v>61</v>
      </c>
      <c r="G209" s="111" t="s">
        <v>61</v>
      </c>
      <c r="H209" s="111" t="s">
        <v>795</v>
      </c>
      <c r="I209" s="111" t="s">
        <v>529</v>
      </c>
      <c r="J209" s="150">
        <v>878007</v>
      </c>
      <c r="K209" s="111" t="s">
        <v>282</v>
      </c>
      <c r="L209" s="111" t="s">
        <v>282</v>
      </c>
      <c r="M209" s="111" t="s">
        <v>282</v>
      </c>
      <c r="O209" s="111" t="s">
        <v>61</v>
      </c>
      <c r="S209" s="145"/>
      <c r="T209" s="145"/>
      <c r="U209" s="145"/>
      <c r="V209" s="145"/>
      <c r="W209" s="145"/>
      <c r="X209" s="145"/>
      <c r="Y209" s="145"/>
      <c r="Z209" s="145"/>
      <c r="AA209" s="145"/>
      <c r="AB209" s="145"/>
      <c r="AC209" s="145"/>
      <c r="AD209" s="145"/>
      <c r="AE209" s="145"/>
      <c r="AF209" s="145"/>
      <c r="AG209" s="145"/>
      <c r="AH209" s="145"/>
      <c r="AI209" s="145"/>
    </row>
    <row r="210" spans="2:35" s="111" customFormat="1" ht="13.8" x14ac:dyDescent="0.45">
      <c r="B210" s="350" t="e">
        <f>VLOOKUP(C210,[1]!Companies[#Data],3,FALSE)</f>
        <v>#REF!</v>
      </c>
      <c r="C210" s="111" t="s">
        <v>793</v>
      </c>
      <c r="D210" s="111" t="s">
        <v>577</v>
      </c>
      <c r="E210" s="111" t="s">
        <v>584</v>
      </c>
      <c r="F210" s="111" t="s">
        <v>61</v>
      </c>
      <c r="G210" s="111" t="s">
        <v>61</v>
      </c>
      <c r="H210" s="111" t="s">
        <v>796</v>
      </c>
      <c r="I210" s="111" t="s">
        <v>529</v>
      </c>
      <c r="J210" s="150">
        <v>54600</v>
      </c>
      <c r="K210" s="111" t="s">
        <v>282</v>
      </c>
      <c r="L210" s="111" t="s">
        <v>282</v>
      </c>
      <c r="M210" s="111" t="s">
        <v>282</v>
      </c>
      <c r="O210" s="111" t="s">
        <v>61</v>
      </c>
      <c r="S210" s="145"/>
      <c r="T210" s="145"/>
      <c r="U210" s="145"/>
      <c r="V210" s="145"/>
      <c r="W210" s="145"/>
      <c r="X210" s="145"/>
      <c r="Y210" s="145"/>
      <c r="Z210" s="145"/>
      <c r="AA210" s="145"/>
      <c r="AB210" s="145"/>
      <c r="AC210" s="145"/>
      <c r="AD210" s="145"/>
      <c r="AE210" s="145"/>
      <c r="AF210" s="145"/>
      <c r="AG210" s="145"/>
      <c r="AH210" s="145"/>
      <c r="AI210" s="145"/>
    </row>
    <row r="211" spans="2:35" s="111" customFormat="1" ht="13.8" x14ac:dyDescent="0.45">
      <c r="B211" s="350" t="e">
        <f>VLOOKUP(C211,[1]!Companies[#Data],3,FALSE)</f>
        <v>#REF!</v>
      </c>
      <c r="C211" s="111" t="s">
        <v>793</v>
      </c>
      <c r="D211" s="111" t="s">
        <v>577</v>
      </c>
      <c r="E211" s="111" t="s">
        <v>584</v>
      </c>
      <c r="F211" s="111" t="s">
        <v>61</v>
      </c>
      <c r="G211" s="111" t="s">
        <v>61</v>
      </c>
      <c r="H211" s="111" t="s">
        <v>797</v>
      </c>
      <c r="I211" s="111" t="s">
        <v>529</v>
      </c>
      <c r="J211" s="150">
        <v>145080</v>
      </c>
      <c r="K211" s="111" t="s">
        <v>282</v>
      </c>
      <c r="L211" s="111" t="s">
        <v>282</v>
      </c>
      <c r="M211" s="111" t="s">
        <v>282</v>
      </c>
      <c r="O211" s="111" t="s">
        <v>61</v>
      </c>
      <c r="S211" s="145"/>
      <c r="T211" s="145"/>
      <c r="U211" s="145"/>
      <c r="V211" s="145"/>
      <c r="W211" s="145"/>
      <c r="X211" s="145"/>
      <c r="Y211" s="145"/>
      <c r="Z211" s="145"/>
      <c r="AA211" s="145"/>
      <c r="AB211" s="145"/>
      <c r="AC211" s="145"/>
      <c r="AD211" s="145"/>
      <c r="AE211" s="145"/>
      <c r="AF211" s="145"/>
      <c r="AG211" s="145"/>
      <c r="AH211" s="145"/>
      <c r="AI211" s="145"/>
    </row>
    <row r="212" spans="2:35" s="111" customFormat="1" ht="13.8" x14ac:dyDescent="0.45">
      <c r="B212" s="350" t="e">
        <f>VLOOKUP(C212,[1]!Companies[#Data],3,FALSE)</f>
        <v>#REF!</v>
      </c>
      <c r="C212" s="111" t="s">
        <v>793</v>
      </c>
      <c r="D212" s="111" t="s">
        <v>577</v>
      </c>
      <c r="E212" s="111" t="s">
        <v>584</v>
      </c>
      <c r="F212" s="111" t="s">
        <v>61</v>
      </c>
      <c r="G212" s="111" t="s">
        <v>61</v>
      </c>
      <c r="H212" s="111" t="s">
        <v>798</v>
      </c>
      <c r="I212" s="111" t="s">
        <v>529</v>
      </c>
      <c r="J212" s="150">
        <v>1050</v>
      </c>
      <c r="K212" s="111" t="s">
        <v>282</v>
      </c>
      <c r="L212" s="111" t="s">
        <v>282</v>
      </c>
      <c r="M212" s="111" t="s">
        <v>282</v>
      </c>
      <c r="O212" s="111" t="s">
        <v>61</v>
      </c>
      <c r="S212" s="145"/>
      <c r="T212" s="145"/>
      <c r="U212" s="145"/>
      <c r="V212" s="145"/>
      <c r="W212" s="145"/>
      <c r="X212" s="145"/>
      <c r="Y212" s="145"/>
      <c r="Z212" s="145"/>
      <c r="AA212" s="145"/>
      <c r="AB212" s="145"/>
      <c r="AC212" s="145"/>
      <c r="AD212" s="145"/>
      <c r="AE212" s="145"/>
      <c r="AF212" s="145"/>
      <c r="AG212" s="145"/>
      <c r="AH212" s="145"/>
      <c r="AI212" s="145"/>
    </row>
    <row r="213" spans="2:35" s="111" customFormat="1" ht="13.8" x14ac:dyDescent="0.45">
      <c r="B213" s="350" t="e">
        <f>VLOOKUP(C213,[1]!Companies[#Data],3,FALSE)</f>
        <v>#REF!</v>
      </c>
      <c r="C213" s="111" t="s">
        <v>793</v>
      </c>
      <c r="D213" s="111" t="s">
        <v>577</v>
      </c>
      <c r="E213" s="111" t="s">
        <v>584</v>
      </c>
      <c r="F213" s="111" t="s">
        <v>61</v>
      </c>
      <c r="G213" s="111" t="s">
        <v>61</v>
      </c>
      <c r="H213" s="111" t="s">
        <v>799</v>
      </c>
      <c r="I213" s="111" t="s">
        <v>529</v>
      </c>
      <c r="J213" s="150">
        <v>56070</v>
      </c>
      <c r="K213" s="111" t="s">
        <v>282</v>
      </c>
      <c r="L213" s="111" t="s">
        <v>282</v>
      </c>
      <c r="M213" s="111" t="s">
        <v>282</v>
      </c>
      <c r="O213" s="111" t="s">
        <v>61</v>
      </c>
      <c r="S213" s="145"/>
      <c r="T213" s="145"/>
      <c r="U213" s="145"/>
      <c r="V213" s="145"/>
      <c r="W213" s="145"/>
      <c r="X213" s="145"/>
      <c r="Y213" s="145"/>
      <c r="Z213" s="145"/>
      <c r="AA213" s="145"/>
      <c r="AB213" s="145"/>
      <c r="AC213" s="145"/>
      <c r="AD213" s="145"/>
      <c r="AE213" s="145"/>
      <c r="AF213" s="145"/>
      <c r="AG213" s="145"/>
      <c r="AH213" s="145"/>
      <c r="AI213" s="145"/>
    </row>
    <row r="214" spans="2:35" s="111" customFormat="1" ht="13.8" x14ac:dyDescent="0.45">
      <c r="B214" s="350" t="e">
        <f>VLOOKUP(C214,[1]!Companies[#Data],3,FALSE)</f>
        <v>#REF!</v>
      </c>
      <c r="C214" s="111" t="s">
        <v>793</v>
      </c>
      <c r="D214" s="111" t="s">
        <v>577</v>
      </c>
      <c r="E214" s="111" t="s">
        <v>584</v>
      </c>
      <c r="F214" s="111" t="s">
        <v>61</v>
      </c>
      <c r="G214" s="111" t="s">
        <v>61</v>
      </c>
      <c r="H214" s="111" t="s">
        <v>800</v>
      </c>
      <c r="I214" s="111" t="s">
        <v>529</v>
      </c>
      <c r="J214" s="150">
        <v>17979</v>
      </c>
      <c r="K214" s="111" t="s">
        <v>282</v>
      </c>
      <c r="L214" s="111" t="s">
        <v>282</v>
      </c>
      <c r="M214" s="111" t="s">
        <v>282</v>
      </c>
      <c r="O214" s="111" t="s">
        <v>61</v>
      </c>
      <c r="S214" s="145"/>
      <c r="T214" s="145"/>
      <c r="U214" s="145"/>
      <c r="V214" s="145"/>
      <c r="W214" s="145"/>
      <c r="X214" s="145"/>
      <c r="Y214" s="145"/>
      <c r="Z214" s="145"/>
      <c r="AA214" s="145"/>
      <c r="AB214" s="145"/>
      <c r="AC214" s="145"/>
      <c r="AD214" s="145"/>
      <c r="AE214" s="145"/>
      <c r="AF214" s="145"/>
      <c r="AG214" s="145"/>
      <c r="AH214" s="145"/>
      <c r="AI214" s="145"/>
    </row>
    <row r="215" spans="2:35" s="111" customFormat="1" ht="13.8" x14ac:dyDescent="0.45">
      <c r="B215" s="350" t="e">
        <f>VLOOKUP(C215,[1]!Companies[#Data],3,FALSE)</f>
        <v>#REF!</v>
      </c>
      <c r="C215" s="111" t="s">
        <v>793</v>
      </c>
      <c r="D215" s="111" t="s">
        <v>577</v>
      </c>
      <c r="E215" s="111" t="s">
        <v>584</v>
      </c>
      <c r="F215" s="111" t="s">
        <v>61</v>
      </c>
      <c r="G215" s="111" t="s">
        <v>61</v>
      </c>
      <c r="H215" s="111" t="s">
        <v>801</v>
      </c>
      <c r="I215" s="111" t="s">
        <v>529</v>
      </c>
      <c r="J215" s="150">
        <v>41190</v>
      </c>
      <c r="K215" s="111" t="s">
        <v>282</v>
      </c>
      <c r="L215" s="111" t="s">
        <v>282</v>
      </c>
      <c r="M215" s="111" t="s">
        <v>282</v>
      </c>
      <c r="O215" s="111" t="s">
        <v>61</v>
      </c>
      <c r="S215" s="145"/>
      <c r="T215" s="145"/>
      <c r="U215" s="145"/>
      <c r="V215" s="145"/>
      <c r="W215" s="145"/>
      <c r="X215" s="145"/>
      <c r="Y215" s="145"/>
      <c r="Z215" s="145"/>
      <c r="AA215" s="145"/>
      <c r="AB215" s="145"/>
      <c r="AC215" s="145"/>
      <c r="AD215" s="145"/>
      <c r="AE215" s="145"/>
      <c r="AF215" s="145"/>
      <c r="AG215" s="145"/>
      <c r="AH215" s="145"/>
      <c r="AI215" s="145"/>
    </row>
    <row r="216" spans="2:35" s="111" customFormat="1" ht="13.8" x14ac:dyDescent="0.45">
      <c r="B216" s="350" t="e">
        <f>VLOOKUP(C216,[1]!Companies[#Data],3,FALSE)</f>
        <v>#REF!</v>
      </c>
      <c r="C216" s="111" t="s">
        <v>793</v>
      </c>
      <c r="D216" s="111" t="s">
        <v>577</v>
      </c>
      <c r="E216" s="111" t="s">
        <v>584</v>
      </c>
      <c r="F216" s="111" t="s">
        <v>61</v>
      </c>
      <c r="G216" s="111" t="s">
        <v>61</v>
      </c>
      <c r="H216" s="111" t="s">
        <v>802</v>
      </c>
      <c r="I216" s="111" t="s">
        <v>529</v>
      </c>
      <c r="J216" s="150">
        <v>960</v>
      </c>
      <c r="K216" s="111" t="s">
        <v>282</v>
      </c>
      <c r="L216" s="111" t="s">
        <v>282</v>
      </c>
      <c r="M216" s="111" t="s">
        <v>282</v>
      </c>
      <c r="O216" s="111" t="s">
        <v>61</v>
      </c>
      <c r="S216" s="145"/>
      <c r="T216" s="145"/>
      <c r="U216" s="145"/>
      <c r="V216" s="145"/>
      <c r="W216" s="145"/>
      <c r="X216" s="145"/>
      <c r="Y216" s="145"/>
      <c r="Z216" s="145"/>
      <c r="AA216" s="145"/>
      <c r="AB216" s="145"/>
      <c r="AC216" s="145"/>
      <c r="AD216" s="145"/>
      <c r="AE216" s="145"/>
      <c r="AF216" s="145"/>
      <c r="AG216" s="145"/>
      <c r="AH216" s="145"/>
      <c r="AI216" s="145"/>
    </row>
    <row r="217" spans="2:35" s="111" customFormat="1" ht="13.8" x14ac:dyDescent="0.45">
      <c r="B217" s="350" t="e">
        <f>VLOOKUP(C217,[1]!Companies[#Data],3,FALSE)</f>
        <v>#REF!</v>
      </c>
      <c r="C217" s="111" t="s">
        <v>793</v>
      </c>
      <c r="D217" s="111" t="s">
        <v>577</v>
      </c>
      <c r="E217" s="111" t="s">
        <v>584</v>
      </c>
      <c r="F217" s="111" t="s">
        <v>61</v>
      </c>
      <c r="G217" s="111" t="s">
        <v>61</v>
      </c>
      <c r="H217" s="111" t="s">
        <v>803</v>
      </c>
      <c r="I217" s="111" t="s">
        <v>529</v>
      </c>
      <c r="J217" s="150">
        <v>141705</v>
      </c>
      <c r="K217" s="111" t="s">
        <v>282</v>
      </c>
      <c r="L217" s="111" t="s">
        <v>282</v>
      </c>
      <c r="M217" s="111" t="s">
        <v>282</v>
      </c>
      <c r="O217" s="111" t="s">
        <v>61</v>
      </c>
      <c r="S217" s="145"/>
      <c r="T217" s="145"/>
      <c r="U217" s="145"/>
      <c r="V217" s="145"/>
      <c r="W217" s="145"/>
      <c r="X217" s="145"/>
      <c r="Y217" s="145"/>
      <c r="Z217" s="145"/>
      <c r="AA217" s="145"/>
      <c r="AB217" s="145"/>
      <c r="AC217" s="145"/>
      <c r="AD217" s="145"/>
      <c r="AE217" s="145"/>
      <c r="AF217" s="145"/>
      <c r="AG217" s="145"/>
      <c r="AH217" s="145"/>
      <c r="AI217" s="145"/>
    </row>
    <row r="218" spans="2:35" s="111" customFormat="1" ht="13.8" x14ac:dyDescent="0.45">
      <c r="B218" s="350" t="e">
        <f>VLOOKUP(C218,[1]!Companies[#Data],3,FALSE)</f>
        <v>#REF!</v>
      </c>
      <c r="C218" s="111" t="s">
        <v>793</v>
      </c>
      <c r="D218" s="111" t="s">
        <v>577</v>
      </c>
      <c r="E218" s="111" t="s">
        <v>584</v>
      </c>
      <c r="F218" s="111" t="s">
        <v>61</v>
      </c>
      <c r="G218" s="111" t="s">
        <v>61</v>
      </c>
      <c r="H218" s="111" t="s">
        <v>804</v>
      </c>
      <c r="I218" s="111" t="s">
        <v>529</v>
      </c>
      <c r="J218" s="150">
        <v>25155</v>
      </c>
      <c r="K218" s="111" t="s">
        <v>282</v>
      </c>
      <c r="L218" s="111" t="s">
        <v>282</v>
      </c>
      <c r="M218" s="111" t="s">
        <v>282</v>
      </c>
      <c r="O218" s="111" t="s">
        <v>61</v>
      </c>
      <c r="S218" s="145"/>
      <c r="T218" s="145"/>
      <c r="U218" s="145"/>
      <c r="V218" s="145"/>
      <c r="W218" s="145"/>
      <c r="X218" s="145"/>
      <c r="Y218" s="145"/>
      <c r="Z218" s="145"/>
      <c r="AA218" s="145"/>
      <c r="AB218" s="145"/>
      <c r="AC218" s="145"/>
      <c r="AD218" s="145"/>
      <c r="AE218" s="145"/>
      <c r="AF218" s="145"/>
      <c r="AG218" s="145"/>
      <c r="AH218" s="145"/>
      <c r="AI218" s="145"/>
    </row>
    <row r="219" spans="2:35" s="111" customFormat="1" ht="13.8" x14ac:dyDescent="0.45">
      <c r="B219" s="350" t="e">
        <f>VLOOKUP(C219,[1]!Companies[#Data],3,FALSE)</f>
        <v>#REF!</v>
      </c>
      <c r="C219" s="111" t="s">
        <v>793</v>
      </c>
      <c r="D219" s="111" t="s">
        <v>577</v>
      </c>
      <c r="E219" s="111" t="s">
        <v>584</v>
      </c>
      <c r="F219" s="111" t="s">
        <v>61</v>
      </c>
      <c r="G219" s="111" t="s">
        <v>61</v>
      </c>
      <c r="H219" s="111" t="s">
        <v>805</v>
      </c>
      <c r="I219" s="111" t="s">
        <v>529</v>
      </c>
      <c r="J219" s="150">
        <v>10885</v>
      </c>
      <c r="K219" s="111" t="s">
        <v>282</v>
      </c>
      <c r="L219" s="111" t="s">
        <v>282</v>
      </c>
      <c r="M219" s="111" t="s">
        <v>282</v>
      </c>
      <c r="O219" s="111" t="s">
        <v>61</v>
      </c>
      <c r="S219" s="145"/>
      <c r="T219" s="145"/>
      <c r="U219" s="145"/>
      <c r="V219" s="145"/>
      <c r="W219" s="145"/>
      <c r="X219" s="145"/>
      <c r="Y219" s="145"/>
      <c r="Z219" s="145"/>
      <c r="AA219" s="145"/>
      <c r="AB219" s="145"/>
      <c r="AC219" s="145"/>
      <c r="AD219" s="145"/>
      <c r="AE219" s="145"/>
      <c r="AF219" s="145"/>
      <c r="AG219" s="145"/>
      <c r="AH219" s="145"/>
      <c r="AI219" s="145"/>
    </row>
    <row r="220" spans="2:35" s="111" customFormat="1" ht="13.8" x14ac:dyDescent="0.45">
      <c r="B220" s="350" t="e">
        <f>VLOOKUP(C220,[1]!Companies[#Data],3,FALSE)</f>
        <v>#REF!</v>
      </c>
      <c r="C220" s="111" t="s">
        <v>793</v>
      </c>
      <c r="D220" s="111" t="s">
        <v>577</v>
      </c>
      <c r="E220" s="111" t="s">
        <v>584</v>
      </c>
      <c r="F220" s="111" t="s">
        <v>61</v>
      </c>
      <c r="G220" s="111" t="s">
        <v>61</v>
      </c>
      <c r="H220" s="111" t="s">
        <v>806</v>
      </c>
      <c r="I220" s="111" t="s">
        <v>529</v>
      </c>
      <c r="J220" s="150">
        <v>7747.2</v>
      </c>
      <c r="K220" s="111" t="s">
        <v>282</v>
      </c>
      <c r="L220" s="111" t="s">
        <v>282</v>
      </c>
      <c r="M220" s="111" t="s">
        <v>282</v>
      </c>
      <c r="O220" s="111" t="s">
        <v>61</v>
      </c>
      <c r="S220" s="145"/>
      <c r="T220" s="145"/>
      <c r="U220" s="145"/>
      <c r="V220" s="145"/>
      <c r="W220" s="145"/>
      <c r="X220" s="145"/>
      <c r="Y220" s="145"/>
      <c r="Z220" s="145"/>
      <c r="AA220" s="145"/>
      <c r="AB220" s="145"/>
      <c r="AC220" s="145"/>
      <c r="AD220" s="145"/>
      <c r="AE220" s="145"/>
      <c r="AF220" s="145"/>
      <c r="AG220" s="145"/>
      <c r="AH220" s="145"/>
      <c r="AI220" s="145"/>
    </row>
    <row r="221" spans="2:35" s="111" customFormat="1" ht="13.8" x14ac:dyDescent="0.45">
      <c r="B221" s="350" t="e">
        <f>VLOOKUP(C221,[1]!Companies[#Data],3,FALSE)</f>
        <v>#REF!</v>
      </c>
      <c r="C221" s="111" t="s">
        <v>793</v>
      </c>
      <c r="D221" s="111" t="s">
        <v>577</v>
      </c>
      <c r="E221" s="111" t="s">
        <v>584</v>
      </c>
      <c r="F221" s="111" t="s">
        <v>61</v>
      </c>
      <c r="G221" s="111" t="s">
        <v>61</v>
      </c>
      <c r="H221" s="111" t="s">
        <v>807</v>
      </c>
      <c r="I221" s="111" t="s">
        <v>529</v>
      </c>
      <c r="J221" s="150">
        <v>18497.27</v>
      </c>
      <c r="K221" s="111" t="s">
        <v>282</v>
      </c>
      <c r="L221" s="111" t="s">
        <v>282</v>
      </c>
      <c r="M221" s="111" t="s">
        <v>282</v>
      </c>
      <c r="O221" s="111" t="s">
        <v>61</v>
      </c>
      <c r="S221" s="145"/>
      <c r="T221" s="145"/>
      <c r="U221" s="145"/>
      <c r="V221" s="145"/>
      <c r="W221" s="145"/>
      <c r="X221" s="145"/>
      <c r="Y221" s="145"/>
      <c r="Z221" s="145"/>
      <c r="AA221" s="145"/>
      <c r="AB221" s="145"/>
      <c r="AC221" s="145"/>
      <c r="AD221" s="145"/>
      <c r="AE221" s="145"/>
      <c r="AF221" s="145"/>
      <c r="AG221" s="145"/>
      <c r="AH221" s="145"/>
      <c r="AI221" s="145"/>
    </row>
    <row r="222" spans="2:35" s="111" customFormat="1" ht="13.8" x14ac:dyDescent="0.45">
      <c r="B222" s="350" t="e">
        <f>VLOOKUP(C222,[1]!Companies[#Data],3,FALSE)</f>
        <v>#REF!</v>
      </c>
      <c r="C222" s="111" t="s">
        <v>793</v>
      </c>
      <c r="D222" s="111" t="s">
        <v>577</v>
      </c>
      <c r="E222" s="111" t="s">
        <v>584</v>
      </c>
      <c r="F222" s="111" t="s">
        <v>61</v>
      </c>
      <c r="G222" s="111" t="s">
        <v>61</v>
      </c>
      <c r="H222" s="111" t="s">
        <v>808</v>
      </c>
      <c r="I222" s="111" t="s">
        <v>529</v>
      </c>
      <c r="J222" s="150">
        <v>44522.55</v>
      </c>
      <c r="K222" s="111" t="s">
        <v>282</v>
      </c>
      <c r="L222" s="111" t="s">
        <v>282</v>
      </c>
      <c r="M222" s="111" t="s">
        <v>282</v>
      </c>
      <c r="O222" s="111" t="s">
        <v>61</v>
      </c>
      <c r="S222" s="145"/>
      <c r="T222" s="145"/>
      <c r="U222" s="145"/>
      <c r="V222" s="145"/>
      <c r="W222" s="145"/>
      <c r="X222" s="145"/>
      <c r="Y222" s="145"/>
      <c r="Z222" s="145"/>
      <c r="AA222" s="145"/>
      <c r="AB222" s="145"/>
      <c r="AC222" s="145"/>
      <c r="AD222" s="145"/>
      <c r="AE222" s="145"/>
      <c r="AF222" s="145"/>
      <c r="AG222" s="145"/>
      <c r="AH222" s="145"/>
      <c r="AI222" s="145"/>
    </row>
    <row r="223" spans="2:35" s="111" customFormat="1" ht="13.8" x14ac:dyDescent="0.45">
      <c r="B223" s="350" t="e">
        <f>VLOOKUP(C223,[1]!Companies[#Data],3,FALSE)</f>
        <v>#REF!</v>
      </c>
      <c r="C223" s="111" t="s">
        <v>793</v>
      </c>
      <c r="D223" s="111" t="s">
        <v>577</v>
      </c>
      <c r="E223" s="111" t="s">
        <v>584</v>
      </c>
      <c r="F223" s="111" t="s">
        <v>61</v>
      </c>
      <c r="G223" s="111" t="s">
        <v>61</v>
      </c>
      <c r="H223" s="111" t="s">
        <v>809</v>
      </c>
      <c r="I223" s="111" t="s">
        <v>529</v>
      </c>
      <c r="J223" s="150">
        <v>998.64</v>
      </c>
      <c r="K223" s="111" t="s">
        <v>282</v>
      </c>
      <c r="L223" s="111" t="s">
        <v>282</v>
      </c>
      <c r="M223" s="111" t="s">
        <v>282</v>
      </c>
      <c r="O223" s="111" t="s">
        <v>61</v>
      </c>
      <c r="S223" s="145"/>
      <c r="T223" s="145"/>
      <c r="U223" s="145"/>
      <c r="V223" s="145"/>
      <c r="W223" s="145"/>
      <c r="X223" s="145"/>
      <c r="Y223" s="145"/>
      <c r="Z223" s="145"/>
      <c r="AA223" s="145"/>
      <c r="AB223" s="145"/>
      <c r="AC223" s="145"/>
      <c r="AD223" s="145"/>
      <c r="AE223" s="145"/>
      <c r="AF223" s="145"/>
      <c r="AG223" s="145"/>
      <c r="AH223" s="145"/>
      <c r="AI223" s="145"/>
    </row>
    <row r="224" spans="2:35" s="111" customFormat="1" ht="13.8" x14ac:dyDescent="0.45">
      <c r="B224" s="350" t="e">
        <f>VLOOKUP(C224,[1]!Companies[#Data],3,FALSE)</f>
        <v>#REF!</v>
      </c>
      <c r="C224" s="111" t="s">
        <v>793</v>
      </c>
      <c r="D224" s="111" t="s">
        <v>577</v>
      </c>
      <c r="E224" s="111" t="s">
        <v>584</v>
      </c>
      <c r="F224" s="111" t="s">
        <v>61</v>
      </c>
      <c r="G224" s="111" t="s">
        <v>61</v>
      </c>
      <c r="H224" s="111" t="s">
        <v>810</v>
      </c>
      <c r="I224" s="111" t="s">
        <v>529</v>
      </c>
      <c r="J224" s="150">
        <v>676.83</v>
      </c>
      <c r="K224" s="111" t="s">
        <v>282</v>
      </c>
      <c r="L224" s="111" t="s">
        <v>282</v>
      </c>
      <c r="M224" s="111" t="s">
        <v>282</v>
      </c>
      <c r="O224" s="111" t="s">
        <v>61</v>
      </c>
      <c r="S224" s="145"/>
      <c r="T224" s="145"/>
      <c r="U224" s="145"/>
      <c r="V224" s="145"/>
      <c r="W224" s="145"/>
      <c r="X224" s="145"/>
      <c r="Y224" s="145"/>
      <c r="Z224" s="145"/>
      <c r="AA224" s="145"/>
      <c r="AB224" s="145"/>
      <c r="AC224" s="145"/>
      <c r="AD224" s="145"/>
      <c r="AE224" s="145"/>
      <c r="AF224" s="145"/>
      <c r="AG224" s="145"/>
      <c r="AH224" s="145"/>
      <c r="AI224" s="145"/>
    </row>
    <row r="225" spans="2:35" s="111" customFormat="1" ht="13.8" x14ac:dyDescent="0.45">
      <c r="B225" s="350" t="e">
        <f>VLOOKUP(C225,[1]!Companies[#Data],3,FALSE)</f>
        <v>#REF!</v>
      </c>
      <c r="C225" s="111" t="s">
        <v>793</v>
      </c>
      <c r="D225" s="111" t="s">
        <v>577</v>
      </c>
      <c r="E225" s="111" t="s">
        <v>584</v>
      </c>
      <c r="F225" s="111" t="s">
        <v>61</v>
      </c>
      <c r="G225" s="111" t="s">
        <v>61</v>
      </c>
      <c r="H225" s="111" t="s">
        <v>811</v>
      </c>
      <c r="I225" s="111" t="s">
        <v>529</v>
      </c>
      <c r="J225" s="150">
        <v>15984</v>
      </c>
      <c r="K225" s="111" t="s">
        <v>282</v>
      </c>
      <c r="L225" s="111" t="s">
        <v>282</v>
      </c>
      <c r="M225" s="111" t="s">
        <v>282</v>
      </c>
      <c r="O225" s="111" t="s">
        <v>61</v>
      </c>
      <c r="S225" s="145"/>
      <c r="T225" s="145"/>
      <c r="U225" s="145"/>
      <c r="V225" s="145"/>
      <c r="W225" s="145"/>
      <c r="X225" s="145"/>
      <c r="Y225" s="145"/>
      <c r="Z225" s="145"/>
      <c r="AA225" s="145"/>
      <c r="AB225" s="145"/>
      <c r="AC225" s="145"/>
      <c r="AD225" s="145"/>
      <c r="AE225" s="145"/>
      <c r="AF225" s="145"/>
      <c r="AG225" s="145"/>
      <c r="AH225" s="145"/>
      <c r="AI225" s="145"/>
    </row>
    <row r="226" spans="2:35" s="111" customFormat="1" ht="13.8" x14ac:dyDescent="0.45">
      <c r="B226" s="350" t="e">
        <f>VLOOKUP(C226,[1]!Companies[#Data],3,FALSE)</f>
        <v>#REF!</v>
      </c>
      <c r="C226" s="111" t="s">
        <v>793</v>
      </c>
      <c r="D226" s="111" t="s">
        <v>577</v>
      </c>
      <c r="E226" s="111" t="s">
        <v>584</v>
      </c>
      <c r="F226" s="111" t="s">
        <v>61</v>
      </c>
      <c r="G226" s="111" t="s">
        <v>61</v>
      </c>
      <c r="H226" s="111" t="s">
        <v>812</v>
      </c>
      <c r="I226" s="111" t="s">
        <v>529</v>
      </c>
      <c r="J226" s="150">
        <v>18815.400000000001</v>
      </c>
      <c r="K226" s="111" t="s">
        <v>282</v>
      </c>
      <c r="L226" s="111" t="s">
        <v>282</v>
      </c>
      <c r="M226" s="111" t="s">
        <v>282</v>
      </c>
      <c r="O226" s="111" t="s">
        <v>61</v>
      </c>
      <c r="S226" s="145"/>
      <c r="T226" s="145"/>
      <c r="U226" s="145"/>
      <c r="V226" s="145"/>
      <c r="W226" s="145"/>
      <c r="X226" s="145"/>
      <c r="Y226" s="145"/>
      <c r="Z226" s="145"/>
      <c r="AA226" s="145"/>
      <c r="AB226" s="145"/>
      <c r="AC226" s="145"/>
      <c r="AD226" s="145"/>
      <c r="AE226" s="145"/>
      <c r="AF226" s="145"/>
      <c r="AG226" s="145"/>
      <c r="AH226" s="145"/>
      <c r="AI226" s="145"/>
    </row>
    <row r="227" spans="2:35" s="111" customFormat="1" ht="13.8" x14ac:dyDescent="0.45">
      <c r="B227" s="350" t="e">
        <f>VLOOKUP(C227,[1]!Companies[#Data],3,FALSE)</f>
        <v>#REF!</v>
      </c>
      <c r="C227" s="111" t="s">
        <v>793</v>
      </c>
      <c r="D227" s="111" t="s">
        <v>577</v>
      </c>
      <c r="E227" s="111" t="s">
        <v>584</v>
      </c>
      <c r="F227" s="111" t="s">
        <v>61</v>
      </c>
      <c r="G227" s="111" t="s">
        <v>61</v>
      </c>
      <c r="H227" s="111" t="s">
        <v>813</v>
      </c>
      <c r="I227" s="111" t="s">
        <v>529</v>
      </c>
      <c r="J227" s="150">
        <v>10296</v>
      </c>
      <c r="K227" s="111" t="s">
        <v>282</v>
      </c>
      <c r="L227" s="111" t="s">
        <v>282</v>
      </c>
      <c r="M227" s="111" t="s">
        <v>282</v>
      </c>
      <c r="O227" s="111" t="s">
        <v>61</v>
      </c>
      <c r="S227" s="145"/>
      <c r="T227" s="145"/>
      <c r="U227" s="145"/>
      <c r="V227" s="145"/>
      <c r="W227" s="145"/>
      <c r="X227" s="145"/>
      <c r="Y227" s="145"/>
      <c r="Z227" s="145"/>
      <c r="AA227" s="145"/>
      <c r="AB227" s="145"/>
      <c r="AC227" s="145"/>
      <c r="AD227" s="145"/>
      <c r="AE227" s="145"/>
      <c r="AF227" s="145"/>
      <c r="AG227" s="145"/>
      <c r="AH227" s="145"/>
      <c r="AI227" s="145"/>
    </row>
    <row r="228" spans="2:35" s="111" customFormat="1" ht="13.8" x14ac:dyDescent="0.45">
      <c r="B228" s="350" t="e">
        <f>VLOOKUP(C228,[1]!Companies[#Data],3,FALSE)</f>
        <v>#REF!</v>
      </c>
      <c r="C228" s="111" t="s">
        <v>793</v>
      </c>
      <c r="D228" s="111" t="s">
        <v>577</v>
      </c>
      <c r="E228" s="111" t="s">
        <v>584</v>
      </c>
      <c r="F228" s="111" t="s">
        <v>61</v>
      </c>
      <c r="G228" s="111" t="s">
        <v>61</v>
      </c>
      <c r="H228" s="111" t="s">
        <v>814</v>
      </c>
      <c r="I228" s="111" t="s">
        <v>529</v>
      </c>
      <c r="J228" s="150">
        <v>14712</v>
      </c>
      <c r="K228" s="111" t="s">
        <v>282</v>
      </c>
      <c r="L228" s="111" t="s">
        <v>282</v>
      </c>
      <c r="M228" s="111" t="s">
        <v>282</v>
      </c>
      <c r="O228" s="111" t="s">
        <v>61</v>
      </c>
      <c r="S228" s="145"/>
      <c r="T228" s="145"/>
      <c r="U228" s="145"/>
      <c r="V228" s="145"/>
      <c r="W228" s="145"/>
      <c r="X228" s="145"/>
      <c r="Y228" s="145"/>
      <c r="Z228" s="145"/>
      <c r="AA228" s="145"/>
      <c r="AB228" s="145"/>
      <c r="AC228" s="145"/>
      <c r="AD228" s="145"/>
      <c r="AE228" s="145"/>
      <c r="AF228" s="145"/>
      <c r="AG228" s="145"/>
      <c r="AH228" s="145"/>
      <c r="AI228" s="145"/>
    </row>
    <row r="229" spans="2:35" s="111" customFormat="1" ht="13.8" x14ac:dyDescent="0.45">
      <c r="B229" s="350" t="e">
        <f>VLOOKUP(C229,[1]!Companies[#Data],3,FALSE)</f>
        <v>#REF!</v>
      </c>
      <c r="C229" s="111" t="s">
        <v>793</v>
      </c>
      <c r="D229" s="111" t="s">
        <v>577</v>
      </c>
      <c r="E229" s="111" t="s">
        <v>584</v>
      </c>
      <c r="F229" s="111" t="s">
        <v>61</v>
      </c>
      <c r="G229" s="111" t="s">
        <v>61</v>
      </c>
      <c r="H229" s="111" t="s">
        <v>815</v>
      </c>
      <c r="I229" s="111" t="s">
        <v>529</v>
      </c>
      <c r="J229" s="150">
        <v>26097.45</v>
      </c>
      <c r="K229" s="111" t="s">
        <v>282</v>
      </c>
      <c r="L229" s="111" t="s">
        <v>282</v>
      </c>
      <c r="M229" s="111" t="s">
        <v>282</v>
      </c>
      <c r="O229" s="111" t="s">
        <v>61</v>
      </c>
      <c r="S229" s="145"/>
      <c r="T229" s="145"/>
      <c r="U229" s="145"/>
      <c r="V229" s="145"/>
      <c r="W229" s="145"/>
      <c r="X229" s="145"/>
      <c r="Y229" s="145"/>
      <c r="Z229" s="145"/>
      <c r="AA229" s="145"/>
      <c r="AB229" s="145"/>
      <c r="AC229" s="145"/>
      <c r="AD229" s="145"/>
      <c r="AE229" s="145"/>
      <c r="AF229" s="145"/>
      <c r="AG229" s="145"/>
      <c r="AH229" s="145"/>
      <c r="AI229" s="145"/>
    </row>
    <row r="230" spans="2:35" s="111" customFormat="1" ht="13.8" x14ac:dyDescent="0.45">
      <c r="B230" s="350" t="e">
        <f>VLOOKUP(C230,[1]!Companies[#Data],3,FALSE)</f>
        <v>#REF!</v>
      </c>
      <c r="C230" s="111" t="s">
        <v>793</v>
      </c>
      <c r="D230" s="111" t="s">
        <v>577</v>
      </c>
      <c r="E230" s="111" t="s">
        <v>584</v>
      </c>
      <c r="F230" s="111" t="s">
        <v>61</v>
      </c>
      <c r="G230" s="111" t="s">
        <v>61</v>
      </c>
      <c r="H230" s="111" t="s">
        <v>816</v>
      </c>
      <c r="I230" s="111" t="s">
        <v>529</v>
      </c>
      <c r="J230" s="150">
        <v>11963.4</v>
      </c>
      <c r="K230" s="111" t="s">
        <v>282</v>
      </c>
      <c r="L230" s="111" t="s">
        <v>282</v>
      </c>
      <c r="M230" s="111" t="s">
        <v>282</v>
      </c>
      <c r="O230" s="111" t="s">
        <v>61</v>
      </c>
      <c r="S230" s="145"/>
      <c r="T230" s="145"/>
      <c r="U230" s="145"/>
      <c r="V230" s="145"/>
      <c r="W230" s="145"/>
      <c r="X230" s="145"/>
      <c r="Y230" s="145"/>
      <c r="Z230" s="145"/>
      <c r="AA230" s="145"/>
      <c r="AB230" s="145"/>
      <c r="AC230" s="145"/>
      <c r="AD230" s="145"/>
      <c r="AE230" s="145"/>
      <c r="AF230" s="145"/>
      <c r="AG230" s="145"/>
      <c r="AH230" s="145"/>
      <c r="AI230" s="145"/>
    </row>
    <row r="231" spans="2:35" s="111" customFormat="1" ht="13.8" x14ac:dyDescent="0.45">
      <c r="B231" s="350" t="e">
        <f>VLOOKUP(C231,[1]!Companies[#Data],3,FALSE)</f>
        <v>#REF!</v>
      </c>
      <c r="C231" s="111" t="s">
        <v>793</v>
      </c>
      <c r="D231" s="111" t="s">
        <v>577</v>
      </c>
      <c r="E231" s="111" t="s">
        <v>584</v>
      </c>
      <c r="F231" s="111" t="s">
        <v>61</v>
      </c>
      <c r="G231" s="111" t="s">
        <v>61</v>
      </c>
      <c r="H231" s="111" t="s">
        <v>817</v>
      </c>
      <c r="I231" s="111" t="s">
        <v>529</v>
      </c>
      <c r="J231" s="150">
        <v>137951.25</v>
      </c>
      <c r="K231" s="111" t="s">
        <v>282</v>
      </c>
      <c r="L231" s="111" t="s">
        <v>282</v>
      </c>
      <c r="M231" s="111" t="s">
        <v>282</v>
      </c>
      <c r="O231" s="111" t="s">
        <v>61</v>
      </c>
      <c r="S231" s="145"/>
      <c r="T231" s="145"/>
      <c r="U231" s="145"/>
      <c r="V231" s="145"/>
      <c r="W231" s="145"/>
      <c r="X231" s="145"/>
      <c r="Y231" s="145"/>
      <c r="Z231" s="145"/>
      <c r="AA231" s="145"/>
      <c r="AB231" s="145"/>
      <c r="AC231" s="145"/>
      <c r="AD231" s="145"/>
      <c r="AE231" s="145"/>
      <c r="AF231" s="145"/>
      <c r="AG231" s="145"/>
      <c r="AH231" s="145"/>
      <c r="AI231" s="145"/>
    </row>
    <row r="232" spans="2:35" s="111" customFormat="1" ht="13.8" x14ac:dyDescent="0.45">
      <c r="B232" s="350" t="e">
        <f>VLOOKUP(C232,[1]!Companies[#Data],3,FALSE)</f>
        <v>#REF!</v>
      </c>
      <c r="C232" s="111" t="s">
        <v>793</v>
      </c>
      <c r="D232" s="111" t="s">
        <v>577</v>
      </c>
      <c r="E232" s="111" t="s">
        <v>584</v>
      </c>
      <c r="F232" s="111" t="s">
        <v>61</v>
      </c>
      <c r="G232" s="111" t="s">
        <v>61</v>
      </c>
      <c r="H232" s="111" t="s">
        <v>818</v>
      </c>
      <c r="I232" s="111" t="s">
        <v>529</v>
      </c>
      <c r="J232" s="150">
        <v>236250</v>
      </c>
      <c r="K232" s="111" t="s">
        <v>282</v>
      </c>
      <c r="L232" s="111" t="s">
        <v>282</v>
      </c>
      <c r="M232" s="111" t="s">
        <v>282</v>
      </c>
      <c r="O232" s="111" t="s">
        <v>61</v>
      </c>
      <c r="S232" s="145"/>
      <c r="T232" s="145"/>
      <c r="U232" s="145"/>
      <c r="V232" s="145"/>
      <c r="W232" s="145"/>
      <c r="X232" s="145"/>
      <c r="Y232" s="145"/>
      <c r="Z232" s="145"/>
      <c r="AA232" s="145"/>
      <c r="AB232" s="145"/>
      <c r="AC232" s="145"/>
      <c r="AD232" s="145"/>
      <c r="AE232" s="145"/>
      <c r="AF232" s="145"/>
      <c r="AG232" s="145"/>
      <c r="AH232" s="145"/>
      <c r="AI232" s="145"/>
    </row>
    <row r="233" spans="2:35" s="111" customFormat="1" ht="13.8" x14ac:dyDescent="0.45">
      <c r="B233" s="350" t="e">
        <f>VLOOKUP(C233,[1]!Companies[#Data],3,FALSE)</f>
        <v>#REF!</v>
      </c>
      <c r="C233" s="111" t="s">
        <v>793</v>
      </c>
      <c r="D233" s="111" t="s">
        <v>577</v>
      </c>
      <c r="E233" s="111" t="s">
        <v>584</v>
      </c>
      <c r="F233" s="111" t="s">
        <v>61</v>
      </c>
      <c r="G233" s="111" t="s">
        <v>61</v>
      </c>
      <c r="H233" s="111" t="s">
        <v>819</v>
      </c>
      <c r="I233" s="111" t="s">
        <v>529</v>
      </c>
      <c r="J233" s="150">
        <v>82800</v>
      </c>
      <c r="K233" s="111" t="s">
        <v>282</v>
      </c>
      <c r="L233" s="111" t="s">
        <v>282</v>
      </c>
      <c r="M233" s="111" t="s">
        <v>282</v>
      </c>
      <c r="O233" s="111" t="s">
        <v>61</v>
      </c>
      <c r="S233" s="145"/>
      <c r="T233" s="145"/>
      <c r="U233" s="145"/>
      <c r="V233" s="145"/>
      <c r="W233" s="145"/>
      <c r="X233" s="145"/>
      <c r="Y233" s="145"/>
      <c r="Z233" s="145"/>
      <c r="AA233" s="145"/>
      <c r="AB233" s="145"/>
      <c r="AC233" s="145"/>
      <c r="AD233" s="145"/>
      <c r="AE233" s="145"/>
      <c r="AF233" s="145"/>
      <c r="AG233" s="145"/>
      <c r="AH233" s="145"/>
      <c r="AI233" s="145"/>
    </row>
    <row r="234" spans="2:35" s="111" customFormat="1" ht="13.8" x14ac:dyDescent="0.45">
      <c r="B234" s="350" t="e">
        <f>VLOOKUP(C234,[1]!Companies[#Data],3,FALSE)</f>
        <v>#REF!</v>
      </c>
      <c r="C234" s="111" t="s">
        <v>793</v>
      </c>
      <c r="D234" s="111" t="s">
        <v>577</v>
      </c>
      <c r="E234" s="111" t="s">
        <v>584</v>
      </c>
      <c r="F234" s="111" t="s">
        <v>61</v>
      </c>
      <c r="G234" s="111" t="s">
        <v>61</v>
      </c>
      <c r="H234" s="111" t="s">
        <v>820</v>
      </c>
      <c r="I234" s="111" t="s">
        <v>529</v>
      </c>
      <c r="J234" s="150">
        <v>126000</v>
      </c>
      <c r="K234" s="111" t="s">
        <v>282</v>
      </c>
      <c r="L234" s="111" t="s">
        <v>282</v>
      </c>
      <c r="M234" s="111" t="s">
        <v>282</v>
      </c>
      <c r="O234" s="111" t="s">
        <v>61</v>
      </c>
      <c r="S234" s="145"/>
      <c r="T234" s="145"/>
      <c r="U234" s="145"/>
      <c r="V234" s="145"/>
      <c r="W234" s="145"/>
      <c r="X234" s="145"/>
      <c r="Y234" s="145"/>
      <c r="Z234" s="145"/>
      <c r="AA234" s="145"/>
      <c r="AB234" s="145"/>
      <c r="AC234" s="145"/>
      <c r="AD234" s="145"/>
      <c r="AE234" s="145"/>
      <c r="AF234" s="145"/>
      <c r="AG234" s="145"/>
      <c r="AH234" s="145"/>
      <c r="AI234" s="145"/>
    </row>
    <row r="235" spans="2:35" s="111" customFormat="1" ht="13.8" x14ac:dyDescent="0.45">
      <c r="B235" s="350" t="e">
        <f>VLOOKUP(C235,[1]!Companies[#Data],3,FALSE)</f>
        <v>#REF!</v>
      </c>
      <c r="C235" s="111" t="s">
        <v>793</v>
      </c>
      <c r="D235" s="111" t="s">
        <v>577</v>
      </c>
      <c r="E235" s="111" t="s">
        <v>584</v>
      </c>
      <c r="F235" s="111" t="s">
        <v>61</v>
      </c>
      <c r="G235" s="111" t="s">
        <v>61</v>
      </c>
      <c r="H235" s="111" t="s">
        <v>821</v>
      </c>
      <c r="I235" s="111" t="s">
        <v>529</v>
      </c>
      <c r="J235" s="150">
        <v>48645</v>
      </c>
      <c r="K235" s="111" t="s">
        <v>282</v>
      </c>
      <c r="L235" s="111" t="s">
        <v>282</v>
      </c>
      <c r="M235" s="111" t="s">
        <v>282</v>
      </c>
      <c r="O235" s="111" t="s">
        <v>61</v>
      </c>
      <c r="S235" s="145"/>
      <c r="T235" s="145"/>
      <c r="U235" s="145"/>
      <c r="V235" s="145"/>
      <c r="W235" s="145"/>
      <c r="X235" s="145"/>
      <c r="Y235" s="145"/>
      <c r="Z235" s="145"/>
      <c r="AA235" s="145"/>
      <c r="AB235" s="145"/>
      <c r="AC235" s="145"/>
      <c r="AD235" s="145"/>
      <c r="AE235" s="145"/>
      <c r="AF235" s="145"/>
      <c r="AG235" s="145"/>
      <c r="AH235" s="145"/>
      <c r="AI235" s="145"/>
    </row>
    <row r="236" spans="2:35" s="111" customFormat="1" ht="13.8" x14ac:dyDescent="0.45">
      <c r="B236" s="350" t="e">
        <f>VLOOKUP(C236,[1]!Companies[#Data],3,FALSE)</f>
        <v>#REF!</v>
      </c>
      <c r="C236" s="111" t="s">
        <v>793</v>
      </c>
      <c r="D236" s="111" t="s">
        <v>577</v>
      </c>
      <c r="E236" s="111" t="s">
        <v>584</v>
      </c>
      <c r="F236" s="111" t="s">
        <v>61</v>
      </c>
      <c r="G236" s="111" t="s">
        <v>61</v>
      </c>
      <c r="H236" s="111" t="s">
        <v>822</v>
      </c>
      <c r="I236" s="111" t="s">
        <v>529</v>
      </c>
      <c r="J236" s="150">
        <v>97290</v>
      </c>
      <c r="K236" s="111" t="s">
        <v>282</v>
      </c>
      <c r="L236" s="111" t="s">
        <v>282</v>
      </c>
      <c r="M236" s="111" t="s">
        <v>282</v>
      </c>
      <c r="O236" s="111" t="s">
        <v>61</v>
      </c>
      <c r="S236" s="145"/>
      <c r="T236" s="145"/>
      <c r="U236" s="145"/>
      <c r="V236" s="145"/>
      <c r="W236" s="145"/>
      <c r="X236" s="145"/>
      <c r="Y236" s="145"/>
      <c r="Z236" s="145"/>
      <c r="AA236" s="145"/>
      <c r="AB236" s="145"/>
      <c r="AC236" s="145"/>
      <c r="AD236" s="145"/>
      <c r="AE236" s="145"/>
      <c r="AF236" s="145"/>
      <c r="AG236" s="145"/>
      <c r="AH236" s="145"/>
      <c r="AI236" s="145"/>
    </row>
    <row r="237" spans="2:35" s="111" customFormat="1" ht="13.8" x14ac:dyDescent="0.45">
      <c r="B237" s="350" t="e">
        <f>VLOOKUP(C237,[1]!Companies[#Data],3,FALSE)</f>
        <v>#REF!</v>
      </c>
      <c r="C237" s="111" t="s">
        <v>793</v>
      </c>
      <c r="D237" s="111" t="s">
        <v>577</v>
      </c>
      <c r="E237" s="111" t="s">
        <v>584</v>
      </c>
      <c r="F237" s="111" t="s">
        <v>61</v>
      </c>
      <c r="G237" s="111" t="s">
        <v>61</v>
      </c>
      <c r="H237" s="111" t="s">
        <v>823</v>
      </c>
      <c r="I237" s="111" t="s">
        <v>529</v>
      </c>
      <c r="J237" s="150">
        <v>61335</v>
      </c>
      <c r="K237" s="111" t="s">
        <v>282</v>
      </c>
      <c r="L237" s="111" t="s">
        <v>282</v>
      </c>
      <c r="M237" s="111" t="s">
        <v>282</v>
      </c>
      <c r="O237" s="111" t="s">
        <v>61</v>
      </c>
      <c r="S237" s="145"/>
      <c r="T237" s="145"/>
      <c r="U237" s="145"/>
      <c r="V237" s="145"/>
      <c r="W237" s="145"/>
      <c r="X237" s="145"/>
      <c r="Y237" s="145"/>
      <c r="Z237" s="145"/>
      <c r="AA237" s="145"/>
      <c r="AB237" s="145"/>
      <c r="AC237" s="145"/>
      <c r="AD237" s="145"/>
      <c r="AE237" s="145"/>
      <c r="AF237" s="145"/>
      <c r="AG237" s="145"/>
      <c r="AH237" s="145"/>
      <c r="AI237" s="145"/>
    </row>
    <row r="238" spans="2:35" s="111" customFormat="1" ht="13.8" x14ac:dyDescent="0.45">
      <c r="B238" s="350" t="e">
        <f>VLOOKUP(C238,[1]!Companies[#Data],3,FALSE)</f>
        <v>#REF!</v>
      </c>
      <c r="C238" s="111" t="s">
        <v>824</v>
      </c>
      <c r="D238" s="111" t="s">
        <v>577</v>
      </c>
      <c r="E238" s="111" t="s">
        <v>584</v>
      </c>
      <c r="F238" s="111" t="s">
        <v>61</v>
      </c>
      <c r="G238" s="111" t="s">
        <v>61</v>
      </c>
      <c r="H238" s="111" t="s">
        <v>825</v>
      </c>
      <c r="I238" s="111" t="s">
        <v>529</v>
      </c>
      <c r="J238" s="150">
        <v>2084940</v>
      </c>
      <c r="K238" s="111" t="s">
        <v>282</v>
      </c>
      <c r="L238" s="111" t="s">
        <v>282</v>
      </c>
      <c r="M238" s="111" t="s">
        <v>282</v>
      </c>
      <c r="O238" s="111" t="s">
        <v>61</v>
      </c>
      <c r="S238" s="145"/>
      <c r="T238" s="145"/>
      <c r="U238" s="145"/>
      <c r="V238" s="145"/>
      <c r="W238" s="145"/>
      <c r="X238" s="145"/>
      <c r="Y238" s="145"/>
      <c r="Z238" s="145"/>
      <c r="AA238" s="145"/>
      <c r="AB238" s="145"/>
      <c r="AC238" s="145"/>
      <c r="AD238" s="145"/>
      <c r="AE238" s="145"/>
      <c r="AF238" s="145"/>
      <c r="AG238" s="145"/>
      <c r="AH238" s="145"/>
      <c r="AI238" s="145"/>
    </row>
    <row r="239" spans="2:35" s="111" customFormat="1" ht="13.8" x14ac:dyDescent="0.45">
      <c r="B239" s="350" t="e">
        <f>VLOOKUP(C239,[1]!Companies[#Data],3,FALSE)</f>
        <v>#REF!</v>
      </c>
      <c r="C239" s="111" t="s">
        <v>824</v>
      </c>
      <c r="D239" s="111" t="s">
        <v>577</v>
      </c>
      <c r="E239" s="111" t="s">
        <v>584</v>
      </c>
      <c r="F239" s="111" t="s">
        <v>61</v>
      </c>
      <c r="G239" s="111" t="s">
        <v>61</v>
      </c>
      <c r="H239" s="111" t="s">
        <v>826</v>
      </c>
      <c r="I239" s="111" t="s">
        <v>529</v>
      </c>
      <c r="J239" s="150">
        <v>54761.4</v>
      </c>
      <c r="K239" s="111" t="s">
        <v>282</v>
      </c>
      <c r="L239" s="111" t="s">
        <v>282</v>
      </c>
      <c r="M239" s="111" t="s">
        <v>282</v>
      </c>
      <c r="O239" s="111" t="s">
        <v>61</v>
      </c>
      <c r="S239" s="145"/>
      <c r="T239" s="145"/>
      <c r="U239" s="145"/>
      <c r="V239" s="145"/>
      <c r="W239" s="145"/>
      <c r="X239" s="145"/>
      <c r="Y239" s="145"/>
      <c r="Z239" s="145"/>
      <c r="AA239" s="145"/>
      <c r="AB239" s="145"/>
      <c r="AC239" s="145"/>
      <c r="AD239" s="145"/>
      <c r="AE239" s="145"/>
      <c r="AF239" s="145"/>
      <c r="AG239" s="145"/>
      <c r="AH239" s="145"/>
      <c r="AI239" s="145"/>
    </row>
    <row r="240" spans="2:35" s="111" customFormat="1" ht="13.8" x14ac:dyDescent="0.45">
      <c r="B240" s="350" t="e">
        <f>VLOOKUP(C240,[1]!Companies[#Data],3,FALSE)</f>
        <v>#REF!</v>
      </c>
      <c r="C240" s="111" t="s">
        <v>824</v>
      </c>
      <c r="D240" s="111" t="s">
        <v>577</v>
      </c>
      <c r="E240" s="111" t="s">
        <v>584</v>
      </c>
      <c r="F240" s="111" t="s">
        <v>61</v>
      </c>
      <c r="G240" s="111" t="s">
        <v>61</v>
      </c>
      <c r="H240" s="111" t="s">
        <v>827</v>
      </c>
      <c r="I240" s="111" t="s">
        <v>529</v>
      </c>
      <c r="J240" s="150">
        <v>75077.7</v>
      </c>
      <c r="K240" s="111" t="s">
        <v>282</v>
      </c>
      <c r="L240" s="111" t="s">
        <v>282</v>
      </c>
      <c r="M240" s="111" t="s">
        <v>282</v>
      </c>
      <c r="O240" s="111" t="s">
        <v>61</v>
      </c>
      <c r="S240" s="145"/>
      <c r="T240" s="145"/>
      <c r="U240" s="145"/>
      <c r="V240" s="145"/>
      <c r="W240" s="145"/>
      <c r="X240" s="145"/>
      <c r="Y240" s="145"/>
      <c r="Z240" s="145"/>
      <c r="AA240" s="145"/>
      <c r="AB240" s="145"/>
      <c r="AC240" s="145"/>
      <c r="AD240" s="145"/>
      <c r="AE240" s="145"/>
      <c r="AF240" s="145"/>
      <c r="AG240" s="145"/>
      <c r="AH240" s="145"/>
      <c r="AI240" s="145"/>
    </row>
    <row r="241" spans="2:35" s="111" customFormat="1" ht="13.8" x14ac:dyDescent="0.45">
      <c r="B241" s="350" t="e">
        <f>VLOOKUP(C241,[1]!Companies[#Data],3,FALSE)</f>
        <v>#REF!</v>
      </c>
      <c r="C241" s="111" t="s">
        <v>828</v>
      </c>
      <c r="D241" s="111" t="s">
        <v>577</v>
      </c>
      <c r="E241" s="111" t="s">
        <v>584</v>
      </c>
      <c r="F241" s="111" t="s">
        <v>61</v>
      </c>
      <c r="G241" s="111" t="s">
        <v>61</v>
      </c>
      <c r="H241" s="111" t="s">
        <v>829</v>
      </c>
      <c r="I241" s="111" t="s">
        <v>529</v>
      </c>
      <c r="J241" s="150">
        <v>10440</v>
      </c>
      <c r="K241" s="111" t="s">
        <v>282</v>
      </c>
      <c r="L241" s="111" t="s">
        <v>282</v>
      </c>
      <c r="M241" s="111" t="s">
        <v>282</v>
      </c>
      <c r="O241" s="111" t="s">
        <v>61</v>
      </c>
      <c r="S241" s="145"/>
      <c r="T241" s="145"/>
      <c r="U241" s="145"/>
      <c r="V241" s="145"/>
      <c r="W241" s="145"/>
      <c r="X241" s="145"/>
      <c r="Y241" s="145"/>
      <c r="Z241" s="145"/>
      <c r="AA241" s="145"/>
      <c r="AB241" s="145"/>
      <c r="AC241" s="145"/>
      <c r="AD241" s="145"/>
      <c r="AE241" s="145"/>
      <c r="AF241" s="145"/>
      <c r="AG241" s="145"/>
      <c r="AH241" s="145"/>
      <c r="AI241" s="145"/>
    </row>
    <row r="242" spans="2:35" s="111" customFormat="1" ht="13.8" x14ac:dyDescent="0.45">
      <c r="B242" s="350" t="e">
        <f>VLOOKUP(C242,[1]!Companies[#Data],3,FALSE)</f>
        <v>#REF!</v>
      </c>
      <c r="C242" s="111" t="s">
        <v>828</v>
      </c>
      <c r="D242" s="111" t="s">
        <v>577</v>
      </c>
      <c r="E242" s="111" t="s">
        <v>584</v>
      </c>
      <c r="F242" s="111" t="s">
        <v>61</v>
      </c>
      <c r="G242" s="111" t="s">
        <v>61</v>
      </c>
      <c r="H242" s="111" t="s">
        <v>830</v>
      </c>
      <c r="I242" s="111" t="s">
        <v>529</v>
      </c>
      <c r="J242" s="150">
        <v>15900</v>
      </c>
      <c r="K242" s="111" t="s">
        <v>282</v>
      </c>
      <c r="L242" s="111" t="s">
        <v>282</v>
      </c>
      <c r="M242" s="111" t="s">
        <v>282</v>
      </c>
      <c r="O242" s="111" t="s">
        <v>61</v>
      </c>
      <c r="S242" s="145"/>
      <c r="T242" s="145"/>
      <c r="U242" s="145"/>
      <c r="V242" s="145"/>
      <c r="W242" s="145"/>
      <c r="X242" s="145"/>
      <c r="Y242" s="145"/>
      <c r="Z242" s="145"/>
      <c r="AA242" s="145"/>
      <c r="AB242" s="145"/>
      <c r="AC242" s="145"/>
      <c r="AD242" s="145"/>
      <c r="AE242" s="145"/>
      <c r="AF242" s="145"/>
      <c r="AG242" s="145"/>
      <c r="AH242" s="145"/>
      <c r="AI242" s="145"/>
    </row>
    <row r="243" spans="2:35" s="111" customFormat="1" ht="13.8" x14ac:dyDescent="0.45">
      <c r="B243" s="350" t="e">
        <f>VLOOKUP(C243,[1]!Companies[#Data],3,FALSE)</f>
        <v>#REF!</v>
      </c>
      <c r="C243" s="111" t="s">
        <v>828</v>
      </c>
      <c r="D243" s="111" t="s">
        <v>577</v>
      </c>
      <c r="E243" s="111" t="s">
        <v>584</v>
      </c>
      <c r="F243" s="111" t="s">
        <v>61</v>
      </c>
      <c r="G243" s="111" t="s">
        <v>61</v>
      </c>
      <c r="H243" s="111" t="s">
        <v>831</v>
      </c>
      <c r="I243" s="111" t="s">
        <v>529</v>
      </c>
      <c r="J243" s="150">
        <v>90240</v>
      </c>
      <c r="K243" s="111" t="s">
        <v>282</v>
      </c>
      <c r="L243" s="111" t="s">
        <v>282</v>
      </c>
      <c r="M243" s="111" t="s">
        <v>282</v>
      </c>
      <c r="O243" s="111" t="s">
        <v>61</v>
      </c>
      <c r="S243" s="145"/>
      <c r="T243" s="145"/>
      <c r="U243" s="145"/>
      <c r="V243" s="145"/>
      <c r="W243" s="145"/>
      <c r="X243" s="145"/>
      <c r="Y243" s="145"/>
      <c r="Z243" s="145"/>
      <c r="AA243" s="145"/>
      <c r="AB243" s="145"/>
      <c r="AC243" s="145"/>
      <c r="AD243" s="145"/>
      <c r="AE243" s="145"/>
      <c r="AF243" s="145"/>
      <c r="AG243" s="145"/>
      <c r="AH243" s="145"/>
      <c r="AI243" s="145"/>
    </row>
    <row r="244" spans="2:35" s="111" customFormat="1" ht="13.8" x14ac:dyDescent="0.45">
      <c r="B244" s="350" t="e">
        <f>VLOOKUP(C244,[1]!Companies[#Data],3,FALSE)</f>
        <v>#REF!</v>
      </c>
      <c r="C244" s="111" t="s">
        <v>828</v>
      </c>
      <c r="D244" s="111" t="s">
        <v>577</v>
      </c>
      <c r="E244" s="111" t="s">
        <v>584</v>
      </c>
      <c r="F244" s="111" t="s">
        <v>61</v>
      </c>
      <c r="G244" s="111" t="s">
        <v>61</v>
      </c>
      <c r="H244" s="111" t="s">
        <v>832</v>
      </c>
      <c r="I244" s="111" t="s">
        <v>529</v>
      </c>
      <c r="J244" s="150">
        <v>1412.11</v>
      </c>
      <c r="K244" s="111" t="s">
        <v>282</v>
      </c>
      <c r="L244" s="111" t="s">
        <v>282</v>
      </c>
      <c r="M244" s="111" t="s">
        <v>282</v>
      </c>
      <c r="O244" s="111" t="s">
        <v>61</v>
      </c>
      <c r="S244" s="145"/>
      <c r="T244" s="145"/>
      <c r="U244" s="145"/>
      <c r="V244" s="145"/>
      <c r="W244" s="145"/>
      <c r="X244" s="145"/>
      <c r="Y244" s="145"/>
      <c r="Z244" s="145"/>
      <c r="AA244" s="145"/>
      <c r="AB244" s="145"/>
      <c r="AC244" s="145"/>
      <c r="AD244" s="145"/>
      <c r="AE244" s="145"/>
      <c r="AF244" s="145"/>
      <c r="AG244" s="145"/>
      <c r="AH244" s="145"/>
      <c r="AI244" s="145"/>
    </row>
    <row r="245" spans="2:35" s="111" customFormat="1" ht="13.8" x14ac:dyDescent="0.45">
      <c r="B245" s="350" t="e">
        <f>VLOOKUP(C245,[1]!Companies[#Data],3,FALSE)</f>
        <v>#REF!</v>
      </c>
      <c r="C245" s="111" t="s">
        <v>828</v>
      </c>
      <c r="D245" s="111" t="s">
        <v>577</v>
      </c>
      <c r="E245" s="111" t="s">
        <v>584</v>
      </c>
      <c r="F245" s="111" t="s">
        <v>61</v>
      </c>
      <c r="G245" s="111" t="s">
        <v>61</v>
      </c>
      <c r="H245" s="111" t="s">
        <v>833</v>
      </c>
      <c r="I245" s="111" t="s">
        <v>529</v>
      </c>
      <c r="J245" s="150">
        <v>2090.37</v>
      </c>
      <c r="K245" s="111" t="s">
        <v>282</v>
      </c>
      <c r="L245" s="111" t="s">
        <v>282</v>
      </c>
      <c r="M245" s="111" t="s">
        <v>282</v>
      </c>
      <c r="O245" s="111" t="s">
        <v>61</v>
      </c>
      <c r="S245" s="145"/>
      <c r="T245" s="145"/>
      <c r="U245" s="145"/>
      <c r="V245" s="145"/>
      <c r="W245" s="145"/>
      <c r="X245" s="145"/>
      <c r="Y245" s="145"/>
      <c r="Z245" s="145"/>
      <c r="AA245" s="145"/>
      <c r="AB245" s="145"/>
      <c r="AC245" s="145"/>
      <c r="AD245" s="145"/>
      <c r="AE245" s="145"/>
      <c r="AF245" s="145"/>
      <c r="AG245" s="145"/>
      <c r="AH245" s="145"/>
      <c r="AI245" s="145"/>
    </row>
    <row r="246" spans="2:35" s="111" customFormat="1" ht="13.8" x14ac:dyDescent="0.45">
      <c r="B246" s="350" t="e">
        <f>VLOOKUP(C246,[1]!Companies[#Data],3,FALSE)</f>
        <v>#REF!</v>
      </c>
      <c r="C246" s="111" t="s">
        <v>828</v>
      </c>
      <c r="D246" s="111" t="s">
        <v>577</v>
      </c>
      <c r="E246" s="111" t="s">
        <v>584</v>
      </c>
      <c r="F246" s="111" t="s">
        <v>61</v>
      </c>
      <c r="G246" s="111" t="s">
        <v>61</v>
      </c>
      <c r="H246" s="111" t="s">
        <v>834</v>
      </c>
      <c r="I246" s="111" t="s">
        <v>529</v>
      </c>
      <c r="J246" s="150">
        <v>1220</v>
      </c>
      <c r="K246" s="111" t="s">
        <v>282</v>
      </c>
      <c r="L246" s="111" t="s">
        <v>282</v>
      </c>
      <c r="M246" s="111" t="s">
        <v>282</v>
      </c>
      <c r="O246" s="111" t="s">
        <v>61</v>
      </c>
      <c r="S246" s="145"/>
      <c r="T246" s="145"/>
      <c r="U246" s="145"/>
      <c r="V246" s="145"/>
      <c r="W246" s="145"/>
      <c r="X246" s="145"/>
      <c r="Y246" s="145"/>
      <c r="Z246" s="145"/>
      <c r="AA246" s="145"/>
      <c r="AB246" s="145"/>
      <c r="AC246" s="145"/>
      <c r="AD246" s="145"/>
      <c r="AE246" s="145"/>
      <c r="AF246" s="145"/>
      <c r="AG246" s="145"/>
      <c r="AH246" s="145"/>
      <c r="AI246" s="145"/>
    </row>
    <row r="247" spans="2:35" s="111" customFormat="1" ht="13.8" x14ac:dyDescent="0.45">
      <c r="B247" s="350" t="e">
        <f>VLOOKUP(C247,[1]!Companies[#Data],3,FALSE)</f>
        <v>#REF!</v>
      </c>
      <c r="C247" s="111" t="s">
        <v>828</v>
      </c>
      <c r="D247" s="111" t="s">
        <v>577</v>
      </c>
      <c r="E247" s="111" t="s">
        <v>584</v>
      </c>
      <c r="F247" s="111" t="s">
        <v>61</v>
      </c>
      <c r="G247" s="111" t="s">
        <v>61</v>
      </c>
      <c r="H247" s="111" t="s">
        <v>835</v>
      </c>
      <c r="I247" s="111" t="s">
        <v>529</v>
      </c>
      <c r="J247" s="150">
        <v>117750</v>
      </c>
      <c r="K247" s="111" t="s">
        <v>282</v>
      </c>
      <c r="L247" s="111" t="s">
        <v>282</v>
      </c>
      <c r="M247" s="111" t="s">
        <v>282</v>
      </c>
      <c r="O247" s="111" t="s">
        <v>61</v>
      </c>
      <c r="S247" s="145"/>
      <c r="T247" s="145"/>
      <c r="U247" s="145"/>
      <c r="V247" s="145"/>
      <c r="W247" s="145"/>
      <c r="X247" s="145"/>
      <c r="Y247" s="145"/>
      <c r="Z247" s="145"/>
      <c r="AA247" s="145"/>
      <c r="AB247" s="145"/>
      <c r="AC247" s="145"/>
      <c r="AD247" s="145"/>
      <c r="AE247" s="145"/>
      <c r="AF247" s="145"/>
      <c r="AG247" s="145"/>
      <c r="AH247" s="145"/>
      <c r="AI247" s="145"/>
    </row>
    <row r="248" spans="2:35" s="111" customFormat="1" ht="13.8" x14ac:dyDescent="0.45">
      <c r="B248" s="350" t="e">
        <f>VLOOKUP(C248,[1]!Companies[#Data],3,FALSE)</f>
        <v>#REF!</v>
      </c>
      <c r="C248" s="111" t="s">
        <v>828</v>
      </c>
      <c r="D248" s="111" t="s">
        <v>577</v>
      </c>
      <c r="E248" s="111" t="s">
        <v>584</v>
      </c>
      <c r="F248" s="111" t="s">
        <v>61</v>
      </c>
      <c r="G248" s="111" t="s">
        <v>61</v>
      </c>
      <c r="H248" s="111" t="s">
        <v>836</v>
      </c>
      <c r="I248" s="111" t="s">
        <v>529</v>
      </c>
      <c r="J248" s="150">
        <v>39600</v>
      </c>
      <c r="K248" s="111" t="s">
        <v>282</v>
      </c>
      <c r="L248" s="111" t="s">
        <v>282</v>
      </c>
      <c r="M248" s="111" t="s">
        <v>282</v>
      </c>
      <c r="O248" s="111" t="s">
        <v>61</v>
      </c>
      <c r="S248" s="145"/>
      <c r="T248" s="145"/>
      <c r="U248" s="145"/>
      <c r="V248" s="145"/>
      <c r="W248" s="145"/>
      <c r="X248" s="145"/>
      <c r="Y248" s="145"/>
      <c r="Z248" s="145"/>
      <c r="AA248" s="145"/>
      <c r="AB248" s="145"/>
      <c r="AC248" s="145"/>
      <c r="AD248" s="145"/>
      <c r="AE248" s="145"/>
      <c r="AF248" s="145"/>
      <c r="AG248" s="145"/>
      <c r="AH248" s="145"/>
      <c r="AI248" s="145"/>
    </row>
    <row r="249" spans="2:35" s="111" customFormat="1" ht="13.8" x14ac:dyDescent="0.45">
      <c r="B249" s="350" t="e">
        <f>VLOOKUP(C249,[1]!Companies[#Data],3,FALSE)</f>
        <v>#REF!</v>
      </c>
      <c r="C249" s="111" t="s">
        <v>828</v>
      </c>
      <c r="D249" s="111" t="s">
        <v>577</v>
      </c>
      <c r="E249" s="111" t="s">
        <v>584</v>
      </c>
      <c r="F249" s="111" t="s">
        <v>61</v>
      </c>
      <c r="G249" s="111" t="s">
        <v>61</v>
      </c>
      <c r="H249" s="111" t="s">
        <v>837</v>
      </c>
      <c r="I249" s="111" t="s">
        <v>529</v>
      </c>
      <c r="J249" s="150">
        <v>59930</v>
      </c>
      <c r="K249" s="111" t="s">
        <v>282</v>
      </c>
      <c r="L249" s="111" t="s">
        <v>282</v>
      </c>
      <c r="M249" s="111" t="s">
        <v>282</v>
      </c>
      <c r="O249" s="111" t="s">
        <v>61</v>
      </c>
      <c r="S249" s="145"/>
      <c r="T249" s="145"/>
      <c r="U249" s="145"/>
      <c r="V249" s="145"/>
      <c r="W249" s="145"/>
      <c r="X249" s="145"/>
      <c r="Y249" s="145"/>
      <c r="Z249" s="145"/>
      <c r="AA249" s="145"/>
      <c r="AB249" s="145"/>
      <c r="AC249" s="145"/>
      <c r="AD249" s="145"/>
      <c r="AE249" s="145"/>
      <c r="AF249" s="145"/>
      <c r="AG249" s="145"/>
      <c r="AH249" s="145"/>
      <c r="AI249" s="145"/>
    </row>
    <row r="250" spans="2:35" s="111" customFormat="1" ht="13.8" x14ac:dyDescent="0.45">
      <c r="B250" s="350" t="e">
        <f>VLOOKUP(C250,[1]!Companies[#Data],3,FALSE)</f>
        <v>#REF!</v>
      </c>
      <c r="C250" s="111" t="s">
        <v>828</v>
      </c>
      <c r="D250" s="111" t="s">
        <v>577</v>
      </c>
      <c r="E250" s="111" t="s">
        <v>584</v>
      </c>
      <c r="F250" s="111" t="s">
        <v>61</v>
      </c>
      <c r="G250" s="111" t="s">
        <v>61</v>
      </c>
      <c r="H250" s="111" t="s">
        <v>838</v>
      </c>
      <c r="I250" s="111" t="s">
        <v>529</v>
      </c>
      <c r="J250" s="150">
        <v>87780</v>
      </c>
      <c r="K250" s="111" t="s">
        <v>282</v>
      </c>
      <c r="L250" s="111" t="s">
        <v>282</v>
      </c>
      <c r="M250" s="111" t="s">
        <v>282</v>
      </c>
      <c r="O250" s="111" t="s">
        <v>61</v>
      </c>
      <c r="S250" s="145"/>
      <c r="T250" s="145"/>
      <c r="U250" s="145"/>
      <c r="V250" s="145"/>
      <c r="W250" s="145"/>
      <c r="X250" s="145"/>
      <c r="Y250" s="145"/>
      <c r="Z250" s="145"/>
      <c r="AA250" s="145"/>
      <c r="AB250" s="145"/>
      <c r="AC250" s="145"/>
      <c r="AD250" s="145"/>
      <c r="AE250" s="145"/>
      <c r="AF250" s="145"/>
      <c r="AG250" s="145"/>
      <c r="AH250" s="145"/>
      <c r="AI250" s="145"/>
    </row>
    <row r="251" spans="2:35" s="111" customFormat="1" ht="13.8" x14ac:dyDescent="0.45">
      <c r="B251" s="350" t="e">
        <f>VLOOKUP(C251,[1]!Companies[#Data],3,FALSE)</f>
        <v>#REF!</v>
      </c>
      <c r="C251" s="111" t="s">
        <v>828</v>
      </c>
      <c r="D251" s="111" t="s">
        <v>577</v>
      </c>
      <c r="E251" s="111" t="s">
        <v>584</v>
      </c>
      <c r="F251" s="111" t="s">
        <v>61</v>
      </c>
      <c r="G251" s="111" t="s">
        <v>61</v>
      </c>
      <c r="H251" s="111" t="s">
        <v>839</v>
      </c>
      <c r="I251" s="111" t="s">
        <v>529</v>
      </c>
      <c r="J251" s="150">
        <v>30000</v>
      </c>
      <c r="K251" s="111" t="s">
        <v>282</v>
      </c>
      <c r="L251" s="111" t="s">
        <v>282</v>
      </c>
      <c r="M251" s="111" t="s">
        <v>282</v>
      </c>
      <c r="O251" s="111" t="s">
        <v>61</v>
      </c>
      <c r="S251" s="145"/>
      <c r="T251" s="145"/>
      <c r="U251" s="145"/>
      <c r="V251" s="145"/>
      <c r="W251" s="145"/>
      <c r="X251" s="145"/>
      <c r="Y251" s="145"/>
      <c r="Z251" s="145"/>
      <c r="AA251" s="145"/>
      <c r="AB251" s="145"/>
      <c r="AC251" s="145"/>
      <c r="AD251" s="145"/>
      <c r="AE251" s="145"/>
      <c r="AF251" s="145"/>
      <c r="AG251" s="145"/>
      <c r="AH251" s="145"/>
      <c r="AI251" s="145"/>
    </row>
    <row r="252" spans="2:35" s="111" customFormat="1" ht="13.8" x14ac:dyDescent="0.45">
      <c r="B252" s="350" t="e">
        <f>VLOOKUP(C252,[1]!Companies[#Data],3,FALSE)</f>
        <v>#REF!</v>
      </c>
      <c r="C252" s="111" t="s">
        <v>828</v>
      </c>
      <c r="D252" s="111" t="s">
        <v>577</v>
      </c>
      <c r="E252" s="111" t="s">
        <v>584</v>
      </c>
      <c r="F252" s="111" t="s">
        <v>61</v>
      </c>
      <c r="G252" s="111" t="s">
        <v>61</v>
      </c>
      <c r="H252" s="111" t="s">
        <v>840</v>
      </c>
      <c r="I252" s="111" t="s">
        <v>529</v>
      </c>
      <c r="J252" s="150">
        <v>28050</v>
      </c>
      <c r="K252" s="111" t="s">
        <v>282</v>
      </c>
      <c r="L252" s="111" t="s">
        <v>282</v>
      </c>
      <c r="M252" s="111" t="s">
        <v>282</v>
      </c>
      <c r="O252" s="111" t="s">
        <v>61</v>
      </c>
      <c r="S252" s="145"/>
      <c r="T252" s="145"/>
      <c r="U252" s="145"/>
      <c r="V252" s="145"/>
      <c r="W252" s="145"/>
      <c r="X252" s="145"/>
      <c r="Y252" s="145"/>
      <c r="Z252" s="145"/>
      <c r="AA252" s="145"/>
      <c r="AB252" s="145"/>
      <c r="AC252" s="145"/>
      <c r="AD252" s="145"/>
      <c r="AE252" s="145"/>
      <c r="AF252" s="145"/>
      <c r="AG252" s="145"/>
      <c r="AH252" s="145"/>
      <c r="AI252" s="145"/>
    </row>
    <row r="253" spans="2:35" s="111" customFormat="1" ht="13.8" x14ac:dyDescent="0.45">
      <c r="B253" s="350" t="e">
        <f>VLOOKUP(C253,[1]!Companies[#Data],3,FALSE)</f>
        <v>#REF!</v>
      </c>
      <c r="C253" s="111" t="s">
        <v>828</v>
      </c>
      <c r="D253" s="111" t="s">
        <v>577</v>
      </c>
      <c r="E253" s="111" t="s">
        <v>584</v>
      </c>
      <c r="F253" s="111" t="s">
        <v>61</v>
      </c>
      <c r="G253" s="111" t="s">
        <v>61</v>
      </c>
      <c r="H253" s="111" t="s">
        <v>841</v>
      </c>
      <c r="I253" s="111" t="s">
        <v>529</v>
      </c>
      <c r="J253" s="150">
        <v>34200</v>
      </c>
      <c r="K253" s="111" t="s">
        <v>282</v>
      </c>
      <c r="L253" s="111" t="s">
        <v>282</v>
      </c>
      <c r="M253" s="111" t="s">
        <v>282</v>
      </c>
      <c r="O253" s="111" t="s">
        <v>61</v>
      </c>
      <c r="S253" s="145"/>
      <c r="T253" s="145"/>
      <c r="U253" s="145"/>
      <c r="V253" s="145"/>
      <c r="W253" s="145"/>
      <c r="X253" s="145"/>
      <c r="Y253" s="145"/>
      <c r="Z253" s="145"/>
      <c r="AA253" s="145"/>
      <c r="AB253" s="145"/>
      <c r="AC253" s="145"/>
      <c r="AD253" s="145"/>
      <c r="AE253" s="145"/>
      <c r="AF253" s="145"/>
      <c r="AG253" s="145"/>
      <c r="AH253" s="145"/>
      <c r="AI253" s="145"/>
    </row>
    <row r="254" spans="2:35" s="111" customFormat="1" ht="13.8" x14ac:dyDescent="0.45">
      <c r="B254" s="350" t="e">
        <f>VLOOKUP(C254,[1]!Companies[#Data],3,FALSE)</f>
        <v>#REF!</v>
      </c>
      <c r="C254" s="111" t="s">
        <v>828</v>
      </c>
      <c r="D254" s="111" t="s">
        <v>577</v>
      </c>
      <c r="E254" s="111" t="s">
        <v>584</v>
      </c>
      <c r="F254" s="111" t="s">
        <v>61</v>
      </c>
      <c r="G254" s="111" t="s">
        <v>61</v>
      </c>
      <c r="H254" s="111" t="s">
        <v>842</v>
      </c>
      <c r="I254" s="111" t="s">
        <v>529</v>
      </c>
      <c r="J254" s="150">
        <v>60000</v>
      </c>
      <c r="K254" s="111" t="s">
        <v>282</v>
      </c>
      <c r="L254" s="111" t="s">
        <v>282</v>
      </c>
      <c r="M254" s="111" t="s">
        <v>282</v>
      </c>
      <c r="O254" s="111" t="s">
        <v>61</v>
      </c>
      <c r="S254" s="145"/>
      <c r="T254" s="145"/>
      <c r="U254" s="145"/>
      <c r="V254" s="145"/>
      <c r="W254" s="145"/>
      <c r="X254" s="145"/>
      <c r="Y254" s="145"/>
      <c r="Z254" s="145"/>
      <c r="AA254" s="145"/>
      <c r="AB254" s="145"/>
      <c r="AC254" s="145"/>
      <c r="AD254" s="145"/>
      <c r="AE254" s="145"/>
      <c r="AF254" s="145"/>
      <c r="AG254" s="145"/>
      <c r="AH254" s="145"/>
      <c r="AI254" s="145"/>
    </row>
    <row r="255" spans="2:35" s="111" customFormat="1" ht="13.8" x14ac:dyDescent="0.45">
      <c r="B255" s="350" t="e">
        <f>VLOOKUP(C255,[1]!Companies[#Data],3,FALSE)</f>
        <v>#REF!</v>
      </c>
      <c r="C255" s="111" t="s">
        <v>828</v>
      </c>
      <c r="D255" s="111" t="s">
        <v>577</v>
      </c>
      <c r="E255" s="111" t="s">
        <v>584</v>
      </c>
      <c r="F255" s="111" t="s">
        <v>61</v>
      </c>
      <c r="G255" s="111" t="s">
        <v>61</v>
      </c>
      <c r="H255" s="111" t="s">
        <v>843</v>
      </c>
      <c r="I255" s="111" t="s">
        <v>529</v>
      </c>
      <c r="J255" s="150">
        <v>34830</v>
      </c>
      <c r="K255" s="111" t="s">
        <v>282</v>
      </c>
      <c r="L255" s="111" t="s">
        <v>282</v>
      </c>
      <c r="M255" s="111" t="s">
        <v>282</v>
      </c>
      <c r="O255" s="111" t="s">
        <v>61</v>
      </c>
      <c r="S255" s="145"/>
      <c r="T255" s="145"/>
      <c r="U255" s="145"/>
      <c r="V255" s="145"/>
      <c r="W255" s="145"/>
      <c r="X255" s="145"/>
      <c r="Y255" s="145"/>
      <c r="Z255" s="145"/>
      <c r="AA255" s="145"/>
      <c r="AB255" s="145"/>
      <c r="AC255" s="145"/>
      <c r="AD255" s="145"/>
      <c r="AE255" s="145"/>
      <c r="AF255" s="145"/>
      <c r="AG255" s="145"/>
      <c r="AH255" s="145"/>
      <c r="AI255" s="145"/>
    </row>
    <row r="256" spans="2:35" s="111" customFormat="1" ht="13.8" x14ac:dyDescent="0.45">
      <c r="B256" s="350" t="e">
        <f>VLOOKUP(C256,[1]!Companies[#Data],3,FALSE)</f>
        <v>#REF!</v>
      </c>
      <c r="C256" s="111" t="s">
        <v>828</v>
      </c>
      <c r="D256" s="111" t="s">
        <v>577</v>
      </c>
      <c r="E256" s="111" t="s">
        <v>584</v>
      </c>
      <c r="F256" s="111" t="s">
        <v>61</v>
      </c>
      <c r="G256" s="111" t="s">
        <v>61</v>
      </c>
      <c r="H256" s="111" t="s">
        <v>844</v>
      </c>
      <c r="I256" s="111" t="s">
        <v>529</v>
      </c>
      <c r="J256" s="150">
        <v>30000</v>
      </c>
      <c r="K256" s="111" t="s">
        <v>282</v>
      </c>
      <c r="L256" s="111" t="s">
        <v>282</v>
      </c>
      <c r="M256" s="111" t="s">
        <v>282</v>
      </c>
      <c r="O256" s="111" t="s">
        <v>61</v>
      </c>
      <c r="S256" s="145"/>
      <c r="T256" s="145"/>
      <c r="U256" s="145"/>
      <c r="V256" s="145"/>
      <c r="W256" s="145"/>
      <c r="X256" s="145"/>
      <c r="Y256" s="145"/>
      <c r="Z256" s="145"/>
      <c r="AA256" s="145"/>
      <c r="AB256" s="145"/>
      <c r="AC256" s="145"/>
      <c r="AD256" s="145"/>
      <c r="AE256" s="145"/>
      <c r="AF256" s="145"/>
      <c r="AG256" s="145"/>
      <c r="AH256" s="145"/>
      <c r="AI256" s="145"/>
    </row>
    <row r="257" spans="2:35" s="111" customFormat="1" ht="13.8" x14ac:dyDescent="0.45">
      <c r="B257" s="350" t="e">
        <f>VLOOKUP(C257,[1]!Companies[#Data],3,FALSE)</f>
        <v>#REF!</v>
      </c>
      <c r="C257" s="111" t="s">
        <v>828</v>
      </c>
      <c r="D257" s="111" t="s">
        <v>577</v>
      </c>
      <c r="E257" s="111" t="s">
        <v>584</v>
      </c>
      <c r="F257" s="111" t="s">
        <v>61</v>
      </c>
      <c r="G257" s="111" t="s">
        <v>61</v>
      </c>
      <c r="H257" s="111" t="s">
        <v>845</v>
      </c>
      <c r="I257" s="111" t="s">
        <v>529</v>
      </c>
      <c r="J257" s="150">
        <v>692.5</v>
      </c>
      <c r="K257" s="111" t="s">
        <v>282</v>
      </c>
      <c r="L257" s="111" t="s">
        <v>282</v>
      </c>
      <c r="M257" s="111" t="s">
        <v>282</v>
      </c>
      <c r="O257" s="111" t="s">
        <v>61</v>
      </c>
      <c r="S257" s="145"/>
      <c r="T257" s="145"/>
      <c r="U257" s="145"/>
      <c r="V257" s="145"/>
      <c r="W257" s="145"/>
      <c r="X257" s="145"/>
      <c r="Y257" s="145"/>
      <c r="Z257" s="145"/>
      <c r="AA257" s="145"/>
      <c r="AB257" s="145"/>
      <c r="AC257" s="145"/>
      <c r="AD257" s="145"/>
      <c r="AE257" s="145"/>
      <c r="AF257" s="145"/>
      <c r="AG257" s="145"/>
      <c r="AH257" s="145"/>
      <c r="AI257" s="145"/>
    </row>
    <row r="258" spans="2:35" s="111" customFormat="1" ht="13.8" x14ac:dyDescent="0.45">
      <c r="B258" s="350" t="e">
        <f>VLOOKUP(C258,[1]!Companies[#Data],3,FALSE)</f>
        <v>#REF!</v>
      </c>
      <c r="C258" s="111" t="s">
        <v>828</v>
      </c>
      <c r="D258" s="111" t="s">
        <v>577</v>
      </c>
      <c r="E258" s="111" t="s">
        <v>584</v>
      </c>
      <c r="F258" s="111" t="s">
        <v>61</v>
      </c>
      <c r="G258" s="111" t="s">
        <v>61</v>
      </c>
      <c r="H258" s="111" t="s">
        <v>846</v>
      </c>
      <c r="I258" s="111" t="s">
        <v>529</v>
      </c>
      <c r="J258" s="150">
        <v>4867.5</v>
      </c>
      <c r="K258" s="111" t="s">
        <v>282</v>
      </c>
      <c r="L258" s="111" t="s">
        <v>282</v>
      </c>
      <c r="M258" s="111" t="s">
        <v>282</v>
      </c>
      <c r="O258" s="111" t="s">
        <v>61</v>
      </c>
      <c r="S258" s="145"/>
      <c r="T258" s="145"/>
      <c r="U258" s="145"/>
      <c r="V258" s="145"/>
      <c r="W258" s="145"/>
      <c r="X258" s="145"/>
      <c r="Y258" s="145"/>
      <c r="Z258" s="145"/>
      <c r="AA258" s="145"/>
      <c r="AB258" s="145"/>
      <c r="AC258" s="145"/>
      <c r="AD258" s="145"/>
      <c r="AE258" s="145"/>
      <c r="AF258" s="145"/>
      <c r="AG258" s="145"/>
      <c r="AH258" s="145"/>
      <c r="AI258" s="145"/>
    </row>
    <row r="259" spans="2:35" s="111" customFormat="1" ht="13.8" x14ac:dyDescent="0.45">
      <c r="B259" s="350" t="e">
        <f>VLOOKUP(C259,[1]!Companies[#Data],3,FALSE)</f>
        <v>#REF!</v>
      </c>
      <c r="C259" s="111" t="s">
        <v>828</v>
      </c>
      <c r="D259" s="111" t="s">
        <v>577</v>
      </c>
      <c r="E259" s="111" t="s">
        <v>584</v>
      </c>
      <c r="F259" s="111" t="s">
        <v>61</v>
      </c>
      <c r="G259" s="111" t="s">
        <v>61</v>
      </c>
      <c r="H259" s="111" t="s">
        <v>847</v>
      </c>
      <c r="I259" s="111" t="s">
        <v>529</v>
      </c>
      <c r="J259" s="150">
        <v>950</v>
      </c>
      <c r="K259" s="111" t="s">
        <v>282</v>
      </c>
      <c r="L259" s="111" t="s">
        <v>282</v>
      </c>
      <c r="M259" s="111" t="s">
        <v>282</v>
      </c>
      <c r="O259" s="111" t="s">
        <v>61</v>
      </c>
      <c r="S259" s="145"/>
      <c r="T259" s="145"/>
      <c r="U259" s="145"/>
      <c r="V259" s="145"/>
      <c r="W259" s="145"/>
      <c r="X259" s="145"/>
      <c r="Y259" s="145"/>
      <c r="Z259" s="145"/>
      <c r="AA259" s="145"/>
      <c r="AB259" s="145"/>
      <c r="AC259" s="145"/>
      <c r="AD259" s="145"/>
      <c r="AE259" s="145"/>
      <c r="AF259" s="145"/>
      <c r="AG259" s="145"/>
      <c r="AH259" s="145"/>
      <c r="AI259" s="145"/>
    </row>
    <row r="260" spans="2:35" s="111" customFormat="1" ht="13.8" x14ac:dyDescent="0.45">
      <c r="B260" s="350" t="e">
        <f>VLOOKUP(C260,[1]!Companies[#Data],3,FALSE)</f>
        <v>#REF!</v>
      </c>
      <c r="C260" s="111" t="s">
        <v>828</v>
      </c>
      <c r="D260" s="111" t="s">
        <v>577</v>
      </c>
      <c r="E260" s="111" t="s">
        <v>584</v>
      </c>
      <c r="F260" s="111" t="s">
        <v>61</v>
      </c>
      <c r="G260" s="111" t="s">
        <v>61</v>
      </c>
      <c r="H260" s="111" t="s">
        <v>848</v>
      </c>
      <c r="I260" s="111" t="s">
        <v>529</v>
      </c>
      <c r="J260" s="150">
        <v>3575</v>
      </c>
      <c r="K260" s="111" t="s">
        <v>282</v>
      </c>
      <c r="L260" s="111" t="s">
        <v>282</v>
      </c>
      <c r="M260" s="111" t="s">
        <v>282</v>
      </c>
      <c r="O260" s="111" t="s">
        <v>61</v>
      </c>
      <c r="S260" s="145"/>
      <c r="T260" s="145"/>
      <c r="U260" s="145"/>
      <c r="V260" s="145"/>
      <c r="W260" s="145"/>
      <c r="X260" s="145"/>
      <c r="Y260" s="145"/>
      <c r="Z260" s="145"/>
      <c r="AA260" s="145"/>
      <c r="AB260" s="145"/>
      <c r="AC260" s="145"/>
      <c r="AD260" s="145"/>
      <c r="AE260" s="145"/>
      <c r="AF260" s="145"/>
      <c r="AG260" s="145"/>
      <c r="AH260" s="145"/>
      <c r="AI260" s="145"/>
    </row>
    <row r="261" spans="2:35" s="111" customFormat="1" ht="13.8" x14ac:dyDescent="0.45">
      <c r="B261" s="350" t="e">
        <f>VLOOKUP(C261,[1]!Companies[#Data],3,FALSE)</f>
        <v>#REF!</v>
      </c>
      <c r="C261" s="111" t="s">
        <v>828</v>
      </c>
      <c r="D261" s="111" t="s">
        <v>577</v>
      </c>
      <c r="E261" s="111" t="s">
        <v>584</v>
      </c>
      <c r="F261" s="111" t="s">
        <v>61</v>
      </c>
      <c r="G261" s="111" t="s">
        <v>61</v>
      </c>
      <c r="H261" s="111" t="s">
        <v>849</v>
      </c>
      <c r="I261" s="111" t="s">
        <v>529</v>
      </c>
      <c r="J261" s="150">
        <v>2780</v>
      </c>
      <c r="K261" s="111" t="s">
        <v>282</v>
      </c>
      <c r="L261" s="111" t="s">
        <v>282</v>
      </c>
      <c r="M261" s="111" t="s">
        <v>282</v>
      </c>
      <c r="O261" s="111" t="s">
        <v>61</v>
      </c>
      <c r="S261" s="145"/>
      <c r="T261" s="145"/>
      <c r="U261" s="145"/>
      <c r="V261" s="145"/>
      <c r="W261" s="145"/>
      <c r="X261" s="145"/>
      <c r="Y261" s="145"/>
      <c r="Z261" s="145"/>
      <c r="AA261" s="145"/>
      <c r="AB261" s="145"/>
      <c r="AC261" s="145"/>
      <c r="AD261" s="145"/>
      <c r="AE261" s="145"/>
      <c r="AF261" s="145"/>
      <c r="AG261" s="145"/>
      <c r="AH261" s="145"/>
      <c r="AI261" s="145"/>
    </row>
    <row r="262" spans="2:35" s="111" customFormat="1" ht="13.8" x14ac:dyDescent="0.45">
      <c r="B262" s="350" t="e">
        <f>VLOOKUP(C262,[1]!Companies[#Data],3,FALSE)</f>
        <v>#REF!</v>
      </c>
      <c r="C262" s="111" t="s">
        <v>828</v>
      </c>
      <c r="D262" s="111" t="s">
        <v>577</v>
      </c>
      <c r="E262" s="111" t="s">
        <v>584</v>
      </c>
      <c r="F262" s="111" t="s">
        <v>61</v>
      </c>
      <c r="G262" s="111" t="s">
        <v>61</v>
      </c>
      <c r="H262" s="111" t="s">
        <v>850</v>
      </c>
      <c r="I262" s="111" t="s">
        <v>529</v>
      </c>
      <c r="J262" s="150">
        <v>2367.5</v>
      </c>
      <c r="K262" s="111" t="s">
        <v>282</v>
      </c>
      <c r="L262" s="111" t="s">
        <v>282</v>
      </c>
      <c r="M262" s="111" t="s">
        <v>282</v>
      </c>
      <c r="O262" s="111" t="s">
        <v>61</v>
      </c>
      <c r="S262" s="145"/>
      <c r="T262" s="145"/>
      <c r="U262" s="145"/>
      <c r="V262" s="145"/>
      <c r="W262" s="145"/>
      <c r="X262" s="145"/>
      <c r="Y262" s="145"/>
      <c r="Z262" s="145"/>
      <c r="AA262" s="145"/>
      <c r="AB262" s="145"/>
      <c r="AC262" s="145"/>
      <c r="AD262" s="145"/>
      <c r="AE262" s="145"/>
      <c r="AF262" s="145"/>
      <c r="AG262" s="145"/>
      <c r="AH262" s="145"/>
      <c r="AI262" s="145"/>
    </row>
    <row r="263" spans="2:35" s="111" customFormat="1" ht="13.8" x14ac:dyDescent="0.45">
      <c r="B263" s="350" t="e">
        <f>VLOOKUP(C263,[1]!Companies[#Data],3,FALSE)</f>
        <v>#REF!</v>
      </c>
      <c r="C263" s="111" t="s">
        <v>828</v>
      </c>
      <c r="D263" s="111" t="s">
        <v>577</v>
      </c>
      <c r="E263" s="111" t="s">
        <v>584</v>
      </c>
      <c r="F263" s="111" t="s">
        <v>61</v>
      </c>
      <c r="G263" s="111" t="s">
        <v>61</v>
      </c>
      <c r="H263" s="111" t="s">
        <v>851</v>
      </c>
      <c r="I263" s="111" t="s">
        <v>529</v>
      </c>
      <c r="J263" s="150">
        <v>163560</v>
      </c>
      <c r="K263" s="111" t="s">
        <v>282</v>
      </c>
      <c r="L263" s="111" t="s">
        <v>282</v>
      </c>
      <c r="M263" s="111" t="s">
        <v>282</v>
      </c>
      <c r="O263" s="111" t="s">
        <v>61</v>
      </c>
      <c r="S263" s="145"/>
      <c r="T263" s="145"/>
      <c r="U263" s="145"/>
      <c r="V263" s="145"/>
      <c r="W263" s="145"/>
      <c r="X263" s="145"/>
      <c r="Y263" s="145"/>
      <c r="Z263" s="145"/>
      <c r="AA263" s="145"/>
      <c r="AB263" s="145"/>
      <c r="AC263" s="145"/>
      <c r="AD263" s="145"/>
      <c r="AE263" s="145"/>
      <c r="AF263" s="145"/>
      <c r="AG263" s="145"/>
      <c r="AH263" s="145"/>
      <c r="AI263" s="145"/>
    </row>
    <row r="264" spans="2:35" s="111" customFormat="1" ht="13.8" x14ac:dyDescent="0.45">
      <c r="B264" s="350" t="e">
        <f>VLOOKUP(C264,[1]!Companies[#Data],3,FALSE)</f>
        <v>#REF!</v>
      </c>
      <c r="C264" s="111" t="s">
        <v>828</v>
      </c>
      <c r="D264" s="111" t="s">
        <v>577</v>
      </c>
      <c r="E264" s="111" t="s">
        <v>584</v>
      </c>
      <c r="F264" s="111" t="s">
        <v>61</v>
      </c>
      <c r="G264" s="111" t="s">
        <v>61</v>
      </c>
      <c r="H264" s="111" t="s">
        <v>852</v>
      </c>
      <c r="I264" s="111" t="s">
        <v>529</v>
      </c>
      <c r="J264" s="150">
        <v>20273</v>
      </c>
      <c r="K264" s="111" t="s">
        <v>282</v>
      </c>
      <c r="L264" s="111" t="s">
        <v>282</v>
      </c>
      <c r="M264" s="111" t="s">
        <v>282</v>
      </c>
      <c r="O264" s="111" t="s">
        <v>61</v>
      </c>
      <c r="S264" s="145"/>
      <c r="T264" s="145"/>
      <c r="U264" s="145"/>
      <c r="V264" s="145"/>
      <c r="W264" s="145"/>
      <c r="X264" s="145"/>
      <c r="Y264" s="145"/>
      <c r="Z264" s="145"/>
      <c r="AA264" s="145"/>
      <c r="AB264" s="145"/>
      <c r="AC264" s="145"/>
      <c r="AD264" s="145"/>
      <c r="AE264" s="145"/>
      <c r="AF264" s="145"/>
      <c r="AG264" s="145"/>
      <c r="AH264" s="145"/>
      <c r="AI264" s="145"/>
    </row>
    <row r="265" spans="2:35" s="111" customFormat="1" ht="13.8" x14ac:dyDescent="0.45">
      <c r="B265" s="350" t="e">
        <f>VLOOKUP(C265,[1]!Companies[#Data],3,FALSE)</f>
        <v>#REF!</v>
      </c>
      <c r="C265" s="111" t="s">
        <v>828</v>
      </c>
      <c r="D265" s="111" t="s">
        <v>577</v>
      </c>
      <c r="E265" s="111" t="s">
        <v>584</v>
      </c>
      <c r="F265" s="111" t="s">
        <v>61</v>
      </c>
      <c r="G265" s="111" t="s">
        <v>61</v>
      </c>
      <c r="H265" s="111" t="s">
        <v>853</v>
      </c>
      <c r="I265" s="111" t="s">
        <v>529</v>
      </c>
      <c r="J265" s="150">
        <v>2113</v>
      </c>
      <c r="K265" s="111" t="s">
        <v>282</v>
      </c>
      <c r="L265" s="111" t="s">
        <v>282</v>
      </c>
      <c r="M265" s="111" t="s">
        <v>282</v>
      </c>
      <c r="O265" s="111" t="s">
        <v>61</v>
      </c>
      <c r="S265" s="145"/>
      <c r="T265" s="145"/>
      <c r="U265" s="145"/>
      <c r="V265" s="145"/>
      <c r="W265" s="145"/>
      <c r="X265" s="145"/>
      <c r="Y265" s="145"/>
      <c r="Z265" s="145"/>
      <c r="AA265" s="145"/>
      <c r="AB265" s="145"/>
      <c r="AC265" s="145"/>
      <c r="AD265" s="145"/>
      <c r="AE265" s="145"/>
      <c r="AF265" s="145"/>
      <c r="AG265" s="145"/>
      <c r="AH265" s="145"/>
      <c r="AI265" s="145"/>
    </row>
    <row r="266" spans="2:35" s="111" customFormat="1" ht="13.8" x14ac:dyDescent="0.45">
      <c r="B266" s="350" t="e">
        <f>VLOOKUP(C266,[1]!Companies[#Data],3,FALSE)</f>
        <v>#REF!</v>
      </c>
      <c r="C266" s="111" t="s">
        <v>828</v>
      </c>
      <c r="D266" s="111" t="s">
        <v>577</v>
      </c>
      <c r="E266" s="111" t="s">
        <v>584</v>
      </c>
      <c r="F266" s="111" t="s">
        <v>61</v>
      </c>
      <c r="G266" s="111" t="s">
        <v>61</v>
      </c>
      <c r="H266" s="111" t="s">
        <v>854</v>
      </c>
      <c r="I266" s="111" t="s">
        <v>529</v>
      </c>
      <c r="J266" s="150">
        <v>107000</v>
      </c>
      <c r="K266" s="111" t="s">
        <v>282</v>
      </c>
      <c r="L266" s="111" t="s">
        <v>282</v>
      </c>
      <c r="M266" s="111" t="s">
        <v>282</v>
      </c>
      <c r="O266" s="111" t="s">
        <v>61</v>
      </c>
      <c r="S266" s="145"/>
      <c r="T266" s="145"/>
      <c r="U266" s="145"/>
      <c r="V266" s="145"/>
      <c r="W266" s="145"/>
      <c r="X266" s="145"/>
      <c r="Y266" s="145"/>
      <c r="Z266" s="145"/>
      <c r="AA266" s="145"/>
      <c r="AB266" s="145"/>
      <c r="AC266" s="145"/>
      <c r="AD266" s="145"/>
      <c r="AE266" s="145"/>
      <c r="AF266" s="145"/>
      <c r="AG266" s="145"/>
      <c r="AH266" s="145"/>
      <c r="AI266" s="145"/>
    </row>
    <row r="267" spans="2:35" s="111" customFormat="1" ht="13.8" x14ac:dyDescent="0.45">
      <c r="B267" s="350" t="e">
        <f>VLOOKUP(C267,[1]!Companies[#Data],3,FALSE)</f>
        <v>#REF!</v>
      </c>
      <c r="C267" s="111" t="s">
        <v>828</v>
      </c>
      <c r="D267" s="111" t="s">
        <v>577</v>
      </c>
      <c r="E267" s="111" t="s">
        <v>584</v>
      </c>
      <c r="F267" s="111" t="s">
        <v>61</v>
      </c>
      <c r="G267" s="111" t="s">
        <v>61</v>
      </c>
      <c r="H267" s="111" t="s">
        <v>855</v>
      </c>
      <c r="I267" s="111" t="s">
        <v>529</v>
      </c>
      <c r="J267" s="150">
        <v>54645</v>
      </c>
      <c r="K267" s="111" t="s">
        <v>282</v>
      </c>
      <c r="L267" s="111" t="s">
        <v>282</v>
      </c>
      <c r="M267" s="111" t="s">
        <v>282</v>
      </c>
      <c r="O267" s="111" t="s">
        <v>61</v>
      </c>
      <c r="S267" s="145"/>
      <c r="T267" s="145"/>
      <c r="U267" s="145"/>
      <c r="V267" s="145"/>
      <c r="W267" s="145"/>
      <c r="X267" s="145"/>
      <c r="Y267" s="145"/>
      <c r="Z267" s="145"/>
      <c r="AA267" s="145"/>
      <c r="AB267" s="145"/>
      <c r="AC267" s="145"/>
      <c r="AD267" s="145"/>
      <c r="AE267" s="145"/>
      <c r="AF267" s="145"/>
      <c r="AG267" s="145"/>
      <c r="AH267" s="145"/>
      <c r="AI267" s="145"/>
    </row>
    <row r="268" spans="2:35" s="111" customFormat="1" ht="13.8" x14ac:dyDescent="0.45">
      <c r="B268" s="350" t="e">
        <f>VLOOKUP(C268,[1]!Companies[#Data],3,FALSE)</f>
        <v>#REF!</v>
      </c>
      <c r="C268" s="111" t="s">
        <v>828</v>
      </c>
      <c r="D268" s="111" t="s">
        <v>577</v>
      </c>
      <c r="E268" s="111" t="s">
        <v>584</v>
      </c>
      <c r="F268" s="111" t="s">
        <v>61</v>
      </c>
      <c r="G268" s="111" t="s">
        <v>61</v>
      </c>
      <c r="H268" s="111" t="s">
        <v>856</v>
      </c>
      <c r="I268" s="111" t="s">
        <v>529</v>
      </c>
      <c r="J268" s="150">
        <v>21600</v>
      </c>
      <c r="K268" s="111" t="s">
        <v>282</v>
      </c>
      <c r="L268" s="111" t="s">
        <v>282</v>
      </c>
      <c r="M268" s="111" t="s">
        <v>282</v>
      </c>
      <c r="O268" s="111" t="s">
        <v>61</v>
      </c>
      <c r="S268" s="145"/>
      <c r="T268" s="145"/>
      <c r="U268" s="145"/>
      <c r="V268" s="145"/>
      <c r="W268" s="145"/>
      <c r="X268" s="145"/>
      <c r="Y268" s="145"/>
      <c r="Z268" s="145"/>
      <c r="AA268" s="145"/>
      <c r="AB268" s="145"/>
      <c r="AC268" s="145"/>
      <c r="AD268" s="145"/>
      <c r="AE268" s="145"/>
      <c r="AF268" s="145"/>
      <c r="AG268" s="145"/>
      <c r="AH268" s="145"/>
      <c r="AI268" s="145"/>
    </row>
    <row r="269" spans="2:35" s="111" customFormat="1" ht="13.8" x14ac:dyDescent="0.45">
      <c r="B269" s="350" t="e">
        <f>VLOOKUP(C269,[1]!Companies[#Data],3,FALSE)</f>
        <v>#REF!</v>
      </c>
      <c r="C269" s="111" t="s">
        <v>828</v>
      </c>
      <c r="D269" s="111" t="s">
        <v>577</v>
      </c>
      <c r="E269" s="111" t="s">
        <v>584</v>
      </c>
      <c r="F269" s="111" t="s">
        <v>61</v>
      </c>
      <c r="G269" s="111" t="s">
        <v>61</v>
      </c>
      <c r="H269" s="111" t="s">
        <v>857</v>
      </c>
      <c r="I269" s="111" t="s">
        <v>529</v>
      </c>
      <c r="J269" s="150">
        <v>32760</v>
      </c>
      <c r="K269" s="111" t="s">
        <v>282</v>
      </c>
      <c r="L269" s="111" t="s">
        <v>282</v>
      </c>
      <c r="M269" s="111" t="s">
        <v>282</v>
      </c>
      <c r="O269" s="111" t="s">
        <v>61</v>
      </c>
      <c r="S269" s="145"/>
      <c r="T269" s="145"/>
      <c r="U269" s="145"/>
      <c r="V269" s="145"/>
      <c r="W269" s="145"/>
      <c r="X269" s="145"/>
      <c r="Y269" s="145"/>
      <c r="Z269" s="145"/>
      <c r="AA269" s="145"/>
      <c r="AB269" s="145"/>
      <c r="AC269" s="145"/>
      <c r="AD269" s="145"/>
      <c r="AE269" s="145"/>
      <c r="AF269" s="145"/>
      <c r="AG269" s="145"/>
      <c r="AH269" s="145"/>
      <c r="AI269" s="145"/>
    </row>
    <row r="270" spans="2:35" s="111" customFormat="1" ht="13.8" x14ac:dyDescent="0.45">
      <c r="B270" s="350" t="e">
        <f>VLOOKUP(C270,[1]!Companies[#Data],3,FALSE)</f>
        <v>#REF!</v>
      </c>
      <c r="C270" s="111" t="s">
        <v>828</v>
      </c>
      <c r="D270" s="111" t="s">
        <v>577</v>
      </c>
      <c r="E270" s="111" t="s">
        <v>584</v>
      </c>
      <c r="F270" s="111" t="s">
        <v>61</v>
      </c>
      <c r="G270" s="111" t="s">
        <v>61</v>
      </c>
      <c r="H270" s="111" t="s">
        <v>858</v>
      </c>
      <c r="I270" s="111" t="s">
        <v>529</v>
      </c>
      <c r="J270" s="150">
        <v>1300</v>
      </c>
      <c r="K270" s="111" t="s">
        <v>282</v>
      </c>
      <c r="L270" s="111" t="s">
        <v>282</v>
      </c>
      <c r="M270" s="111" t="s">
        <v>282</v>
      </c>
      <c r="O270" s="111" t="s">
        <v>61</v>
      </c>
      <c r="S270" s="145"/>
      <c r="T270" s="145"/>
      <c r="U270" s="145"/>
      <c r="V270" s="145"/>
      <c r="W270" s="145"/>
      <c r="X270" s="145"/>
      <c r="Y270" s="145"/>
      <c r="Z270" s="145"/>
      <c r="AA270" s="145"/>
      <c r="AB270" s="145"/>
      <c r="AC270" s="145"/>
      <c r="AD270" s="145"/>
      <c r="AE270" s="145"/>
      <c r="AF270" s="145"/>
      <c r="AG270" s="145"/>
      <c r="AH270" s="145"/>
      <c r="AI270" s="145"/>
    </row>
    <row r="271" spans="2:35" s="111" customFormat="1" ht="13.8" x14ac:dyDescent="0.45">
      <c r="B271" s="350" t="e">
        <f>VLOOKUP(C271,[1]!Companies[#Data],3,FALSE)</f>
        <v>#REF!</v>
      </c>
      <c r="C271" s="111" t="s">
        <v>828</v>
      </c>
      <c r="D271" s="111" t="s">
        <v>577</v>
      </c>
      <c r="E271" s="111" t="s">
        <v>584</v>
      </c>
      <c r="F271" s="111" t="s">
        <v>61</v>
      </c>
      <c r="G271" s="111" t="s">
        <v>61</v>
      </c>
      <c r="H271" s="111" t="s">
        <v>859</v>
      </c>
      <c r="I271" s="111" t="s">
        <v>529</v>
      </c>
      <c r="J271" s="150">
        <v>5891.7</v>
      </c>
      <c r="K271" s="111" t="s">
        <v>282</v>
      </c>
      <c r="L271" s="111" t="s">
        <v>282</v>
      </c>
      <c r="M271" s="111" t="s">
        <v>282</v>
      </c>
      <c r="O271" s="111" t="s">
        <v>61</v>
      </c>
      <c r="S271" s="145"/>
      <c r="T271" s="145"/>
      <c r="U271" s="145"/>
      <c r="V271" s="145"/>
      <c r="W271" s="145"/>
      <c r="X271" s="145"/>
      <c r="Y271" s="145"/>
      <c r="Z271" s="145"/>
      <c r="AA271" s="145"/>
      <c r="AB271" s="145"/>
      <c r="AC271" s="145"/>
      <c r="AD271" s="145"/>
      <c r="AE271" s="145"/>
      <c r="AF271" s="145"/>
      <c r="AG271" s="145"/>
      <c r="AH271" s="145"/>
      <c r="AI271" s="145"/>
    </row>
    <row r="272" spans="2:35" s="111" customFormat="1" ht="13.8" x14ac:dyDescent="0.45">
      <c r="B272" s="350" t="e">
        <f>VLOOKUP(C272,[1]!Companies[#Data],3,FALSE)</f>
        <v>#REF!</v>
      </c>
      <c r="C272" s="111" t="s">
        <v>828</v>
      </c>
      <c r="D272" s="111" t="s">
        <v>577</v>
      </c>
      <c r="E272" s="111" t="s">
        <v>584</v>
      </c>
      <c r="F272" s="111" t="s">
        <v>61</v>
      </c>
      <c r="G272" s="111" t="s">
        <v>61</v>
      </c>
      <c r="H272" s="111" t="s">
        <v>860</v>
      </c>
      <c r="I272" s="111" t="s">
        <v>529</v>
      </c>
      <c r="J272" s="150">
        <v>4590</v>
      </c>
      <c r="K272" s="111" t="s">
        <v>282</v>
      </c>
      <c r="L272" s="111" t="s">
        <v>282</v>
      </c>
      <c r="M272" s="111" t="s">
        <v>282</v>
      </c>
      <c r="O272" s="111" t="s">
        <v>61</v>
      </c>
      <c r="S272" s="145"/>
      <c r="T272" s="145"/>
      <c r="U272" s="145"/>
      <c r="V272" s="145"/>
      <c r="W272" s="145"/>
      <c r="X272" s="145"/>
      <c r="Y272" s="145"/>
      <c r="Z272" s="145"/>
      <c r="AA272" s="145"/>
      <c r="AB272" s="145"/>
      <c r="AC272" s="145"/>
      <c r="AD272" s="145"/>
      <c r="AE272" s="145"/>
      <c r="AF272" s="145"/>
      <c r="AG272" s="145"/>
      <c r="AH272" s="145"/>
      <c r="AI272" s="145"/>
    </row>
    <row r="273" spans="2:35" s="111" customFormat="1" ht="13.8" x14ac:dyDescent="0.45">
      <c r="B273" s="350" t="e">
        <f>VLOOKUP(C273,[1]!Companies[#Data],3,FALSE)</f>
        <v>#REF!</v>
      </c>
      <c r="C273" s="111" t="s">
        <v>828</v>
      </c>
      <c r="D273" s="111" t="s">
        <v>577</v>
      </c>
      <c r="E273" s="111" t="s">
        <v>584</v>
      </c>
      <c r="F273" s="111" t="s">
        <v>61</v>
      </c>
      <c r="G273" s="111" t="s">
        <v>61</v>
      </c>
      <c r="H273" s="111" t="s">
        <v>861</v>
      </c>
      <c r="I273" s="111" t="s">
        <v>529</v>
      </c>
      <c r="J273" s="150">
        <v>1570</v>
      </c>
      <c r="K273" s="111" t="s">
        <v>282</v>
      </c>
      <c r="L273" s="111" t="s">
        <v>282</v>
      </c>
      <c r="M273" s="111" t="s">
        <v>282</v>
      </c>
      <c r="O273" s="111" t="s">
        <v>61</v>
      </c>
      <c r="S273" s="145"/>
      <c r="T273" s="145"/>
      <c r="U273" s="145"/>
      <c r="V273" s="145"/>
      <c r="W273" s="145"/>
      <c r="X273" s="145"/>
      <c r="Y273" s="145"/>
      <c r="Z273" s="145"/>
      <c r="AA273" s="145"/>
      <c r="AB273" s="145"/>
      <c r="AC273" s="145"/>
      <c r="AD273" s="145"/>
      <c r="AE273" s="145"/>
      <c r="AF273" s="145"/>
      <c r="AG273" s="145"/>
      <c r="AH273" s="145"/>
      <c r="AI273" s="145"/>
    </row>
    <row r="274" spans="2:35" s="111" customFormat="1" ht="13.8" x14ac:dyDescent="0.45">
      <c r="B274" s="350" t="e">
        <f>VLOOKUP(C274,[1]!Companies[#Data],3,FALSE)</f>
        <v>#REF!</v>
      </c>
      <c r="C274" s="111" t="s">
        <v>862</v>
      </c>
      <c r="D274" s="111" t="s">
        <v>577</v>
      </c>
      <c r="E274" s="111" t="s">
        <v>584</v>
      </c>
      <c r="F274" s="111" t="s">
        <v>61</v>
      </c>
      <c r="G274" s="111" t="s">
        <v>61</v>
      </c>
      <c r="H274" s="111" t="s">
        <v>863</v>
      </c>
      <c r="I274" s="111" t="s">
        <v>529</v>
      </c>
      <c r="J274" s="150">
        <v>2000</v>
      </c>
      <c r="K274" s="111" t="s">
        <v>282</v>
      </c>
      <c r="L274" s="111" t="s">
        <v>282</v>
      </c>
      <c r="M274" s="111" t="s">
        <v>282</v>
      </c>
      <c r="O274" s="111" t="s">
        <v>61</v>
      </c>
      <c r="S274" s="145"/>
      <c r="T274" s="145"/>
      <c r="U274" s="145"/>
      <c r="V274" s="145"/>
      <c r="W274" s="145"/>
      <c r="X274" s="145"/>
      <c r="Y274" s="145"/>
      <c r="Z274" s="145"/>
      <c r="AA274" s="145"/>
      <c r="AB274" s="145"/>
      <c r="AC274" s="145"/>
      <c r="AD274" s="145"/>
      <c r="AE274" s="145"/>
      <c r="AF274" s="145"/>
      <c r="AG274" s="145"/>
      <c r="AH274" s="145"/>
      <c r="AI274" s="145"/>
    </row>
    <row r="275" spans="2:35" s="111" customFormat="1" ht="13.8" x14ac:dyDescent="0.45">
      <c r="B275" s="350" t="e">
        <f>VLOOKUP(C275,[1]!Companies[#Data],3,FALSE)</f>
        <v>#REF!</v>
      </c>
      <c r="C275" s="111" t="s">
        <v>862</v>
      </c>
      <c r="D275" s="111" t="s">
        <v>577</v>
      </c>
      <c r="E275" s="111" t="s">
        <v>584</v>
      </c>
      <c r="F275" s="111" t="s">
        <v>61</v>
      </c>
      <c r="G275" s="111" t="s">
        <v>61</v>
      </c>
      <c r="H275" s="111" t="s">
        <v>864</v>
      </c>
      <c r="I275" s="111" t="s">
        <v>529</v>
      </c>
      <c r="J275" s="150">
        <v>2878230</v>
      </c>
      <c r="K275" s="111" t="s">
        <v>282</v>
      </c>
      <c r="L275" s="111" t="s">
        <v>282</v>
      </c>
      <c r="M275" s="111" t="s">
        <v>282</v>
      </c>
      <c r="O275" s="111" t="s">
        <v>61</v>
      </c>
      <c r="S275" s="145"/>
      <c r="T275" s="145"/>
      <c r="U275" s="145"/>
      <c r="V275" s="145"/>
      <c r="W275" s="145"/>
      <c r="X275" s="145"/>
      <c r="Y275" s="145"/>
      <c r="Z275" s="145"/>
      <c r="AA275" s="145"/>
      <c r="AB275" s="145"/>
      <c r="AC275" s="145"/>
      <c r="AD275" s="145"/>
      <c r="AE275" s="145"/>
      <c r="AF275" s="145"/>
      <c r="AG275" s="145"/>
      <c r="AH275" s="145"/>
      <c r="AI275" s="145"/>
    </row>
    <row r="276" spans="2:35" s="111" customFormat="1" ht="13.8" x14ac:dyDescent="0.45">
      <c r="B276" s="350" t="e">
        <f>VLOOKUP(C276,[1]!Companies[#Data],3,FALSE)</f>
        <v>#REF!</v>
      </c>
      <c r="C276" s="111" t="s">
        <v>862</v>
      </c>
      <c r="D276" s="111" t="s">
        <v>577</v>
      </c>
      <c r="E276" s="111" t="s">
        <v>584</v>
      </c>
      <c r="F276" s="111" t="s">
        <v>61</v>
      </c>
      <c r="G276" s="111" t="s">
        <v>61</v>
      </c>
      <c r="H276" s="111" t="s">
        <v>865</v>
      </c>
      <c r="I276" s="111" t="s">
        <v>529</v>
      </c>
      <c r="J276" s="150">
        <v>210000</v>
      </c>
      <c r="K276" s="111" t="s">
        <v>282</v>
      </c>
      <c r="L276" s="111" t="s">
        <v>282</v>
      </c>
      <c r="M276" s="111" t="s">
        <v>282</v>
      </c>
      <c r="O276" s="111" t="s">
        <v>61</v>
      </c>
      <c r="S276" s="145"/>
      <c r="T276" s="145"/>
      <c r="U276" s="145"/>
      <c r="V276" s="145"/>
      <c r="W276" s="145"/>
      <c r="X276" s="145"/>
      <c r="Y276" s="145"/>
      <c r="Z276" s="145"/>
      <c r="AA276" s="145"/>
      <c r="AB276" s="145"/>
      <c r="AC276" s="145"/>
      <c r="AD276" s="145"/>
      <c r="AE276" s="145"/>
      <c r="AF276" s="145"/>
      <c r="AG276" s="145"/>
      <c r="AH276" s="145"/>
      <c r="AI276" s="145"/>
    </row>
    <row r="277" spans="2:35" s="111" customFormat="1" ht="13.8" x14ac:dyDescent="0.45">
      <c r="B277" s="350" t="e">
        <f>VLOOKUP(C277,[1]!Companies[#Data],3,FALSE)</f>
        <v>#REF!</v>
      </c>
      <c r="C277" s="111" t="s">
        <v>862</v>
      </c>
      <c r="D277" s="111" t="s">
        <v>577</v>
      </c>
      <c r="E277" s="111" t="s">
        <v>584</v>
      </c>
      <c r="F277" s="111" t="s">
        <v>61</v>
      </c>
      <c r="G277" s="111" t="s">
        <v>61</v>
      </c>
      <c r="H277" s="111" t="s">
        <v>866</v>
      </c>
      <c r="I277" s="111" t="s">
        <v>529</v>
      </c>
      <c r="J277" s="150">
        <v>18600</v>
      </c>
      <c r="K277" s="111" t="s">
        <v>282</v>
      </c>
      <c r="L277" s="111" t="s">
        <v>282</v>
      </c>
      <c r="M277" s="111" t="s">
        <v>282</v>
      </c>
      <c r="O277" s="111" t="s">
        <v>61</v>
      </c>
      <c r="S277" s="145"/>
      <c r="T277" s="145"/>
      <c r="U277" s="145"/>
      <c r="V277" s="145"/>
      <c r="W277" s="145"/>
      <c r="X277" s="145"/>
      <c r="Y277" s="145"/>
      <c r="Z277" s="145"/>
      <c r="AA277" s="145"/>
      <c r="AB277" s="145"/>
      <c r="AC277" s="145"/>
      <c r="AD277" s="145"/>
      <c r="AE277" s="145"/>
      <c r="AF277" s="145"/>
      <c r="AG277" s="145"/>
      <c r="AH277" s="145"/>
      <c r="AI277" s="145"/>
    </row>
    <row r="278" spans="2:35" s="111" customFormat="1" ht="13.8" x14ac:dyDescent="0.45">
      <c r="B278" s="350" t="e">
        <f>VLOOKUP(C278,[1]!Companies[#Data],3,FALSE)</f>
        <v>#REF!</v>
      </c>
      <c r="C278" s="111" t="s">
        <v>862</v>
      </c>
      <c r="D278" s="111" t="s">
        <v>577</v>
      </c>
      <c r="E278" s="111" t="s">
        <v>584</v>
      </c>
      <c r="F278" s="111" t="s">
        <v>61</v>
      </c>
      <c r="G278" s="111" t="s">
        <v>61</v>
      </c>
      <c r="H278" s="111" t="s">
        <v>867</v>
      </c>
      <c r="I278" s="111" t="s">
        <v>529</v>
      </c>
      <c r="J278" s="150">
        <v>103635</v>
      </c>
      <c r="K278" s="111" t="s">
        <v>282</v>
      </c>
      <c r="L278" s="111" t="s">
        <v>282</v>
      </c>
      <c r="M278" s="111" t="s">
        <v>282</v>
      </c>
      <c r="O278" s="111" t="s">
        <v>61</v>
      </c>
      <c r="S278" s="145"/>
      <c r="T278" s="145"/>
      <c r="U278" s="145"/>
      <c r="V278" s="145"/>
      <c r="W278" s="145"/>
      <c r="X278" s="145"/>
      <c r="Y278" s="145"/>
      <c r="Z278" s="145"/>
      <c r="AA278" s="145"/>
      <c r="AB278" s="145"/>
      <c r="AC278" s="145"/>
      <c r="AD278" s="145"/>
      <c r="AE278" s="145"/>
      <c r="AF278" s="145"/>
      <c r="AG278" s="145"/>
      <c r="AH278" s="145"/>
      <c r="AI278" s="145"/>
    </row>
    <row r="279" spans="2:35" s="111" customFormat="1" ht="13.8" x14ac:dyDescent="0.45">
      <c r="B279" s="350" t="e">
        <f>VLOOKUP(C279,[1]!Companies[#Data],3,FALSE)</f>
        <v>#REF!</v>
      </c>
      <c r="C279" s="111" t="s">
        <v>862</v>
      </c>
      <c r="D279" s="111" t="s">
        <v>577</v>
      </c>
      <c r="E279" s="111" t="s">
        <v>584</v>
      </c>
      <c r="F279" s="111" t="s">
        <v>61</v>
      </c>
      <c r="G279" s="111" t="s">
        <v>61</v>
      </c>
      <c r="H279" s="111" t="s">
        <v>868</v>
      </c>
      <c r="I279" s="111" t="s">
        <v>529</v>
      </c>
      <c r="J279" s="150">
        <v>10</v>
      </c>
      <c r="K279" s="111" t="s">
        <v>282</v>
      </c>
      <c r="L279" s="111" t="s">
        <v>282</v>
      </c>
      <c r="M279" s="111" t="s">
        <v>282</v>
      </c>
      <c r="O279" s="111" t="s">
        <v>61</v>
      </c>
      <c r="S279" s="145"/>
      <c r="T279" s="145"/>
      <c r="U279" s="145"/>
      <c r="V279" s="145"/>
      <c r="W279" s="145"/>
      <c r="X279" s="145"/>
      <c r="Y279" s="145"/>
      <c r="Z279" s="145"/>
      <c r="AA279" s="145"/>
      <c r="AB279" s="145"/>
      <c r="AC279" s="145"/>
      <c r="AD279" s="145"/>
      <c r="AE279" s="145"/>
      <c r="AF279" s="145"/>
      <c r="AG279" s="145"/>
      <c r="AH279" s="145"/>
      <c r="AI279" s="145"/>
    </row>
    <row r="280" spans="2:35" s="111" customFormat="1" ht="13.8" x14ac:dyDescent="0.45">
      <c r="B280" s="350" t="e">
        <f>VLOOKUP(C280,[1]!Companies[#Data],3,FALSE)</f>
        <v>#REF!</v>
      </c>
      <c r="C280" s="111" t="s">
        <v>862</v>
      </c>
      <c r="D280" s="111" t="s">
        <v>577</v>
      </c>
      <c r="E280" s="111" t="s">
        <v>584</v>
      </c>
      <c r="F280" s="111" t="s">
        <v>61</v>
      </c>
      <c r="G280" s="111" t="s">
        <v>61</v>
      </c>
      <c r="H280" s="111" t="s">
        <v>869</v>
      </c>
      <c r="I280" s="111" t="s">
        <v>529</v>
      </c>
      <c r="J280" s="150">
        <v>7434.2</v>
      </c>
      <c r="K280" s="111" t="s">
        <v>282</v>
      </c>
      <c r="L280" s="111" t="s">
        <v>282</v>
      </c>
      <c r="M280" s="111" t="s">
        <v>282</v>
      </c>
      <c r="O280" s="111" t="s">
        <v>61</v>
      </c>
      <c r="S280" s="145"/>
      <c r="T280" s="145"/>
      <c r="U280" s="145"/>
      <c r="V280" s="145"/>
      <c r="W280" s="145"/>
      <c r="X280" s="145"/>
      <c r="Y280" s="145"/>
      <c r="Z280" s="145"/>
      <c r="AA280" s="145"/>
      <c r="AB280" s="145"/>
      <c r="AC280" s="145"/>
      <c r="AD280" s="145"/>
      <c r="AE280" s="145"/>
      <c r="AF280" s="145"/>
      <c r="AG280" s="145"/>
      <c r="AH280" s="145"/>
      <c r="AI280" s="145"/>
    </row>
    <row r="281" spans="2:35" s="111" customFormat="1" ht="13.8" x14ac:dyDescent="0.45">
      <c r="B281" s="350" t="e">
        <f>VLOOKUP(C281,[1]!Companies[#Data],3,FALSE)</f>
        <v>#REF!</v>
      </c>
      <c r="C281" s="111" t="s">
        <v>862</v>
      </c>
      <c r="D281" s="111" t="s">
        <v>577</v>
      </c>
      <c r="E281" s="111" t="s">
        <v>584</v>
      </c>
      <c r="F281" s="111" t="s">
        <v>61</v>
      </c>
      <c r="G281" s="111" t="s">
        <v>61</v>
      </c>
      <c r="H281" s="111" t="s">
        <v>870</v>
      </c>
      <c r="I281" s="111" t="s">
        <v>529</v>
      </c>
      <c r="J281" s="150">
        <v>162965</v>
      </c>
      <c r="K281" s="111" t="s">
        <v>282</v>
      </c>
      <c r="L281" s="111" t="s">
        <v>282</v>
      </c>
      <c r="M281" s="111" t="s">
        <v>282</v>
      </c>
      <c r="O281" s="111" t="s">
        <v>61</v>
      </c>
      <c r="S281" s="145"/>
      <c r="T281" s="145"/>
      <c r="U281" s="145"/>
      <c r="V281" s="145"/>
      <c r="W281" s="145"/>
      <c r="X281" s="145"/>
      <c r="Y281" s="145"/>
      <c r="Z281" s="145"/>
      <c r="AA281" s="145"/>
      <c r="AB281" s="145"/>
      <c r="AC281" s="145"/>
      <c r="AD281" s="145"/>
      <c r="AE281" s="145"/>
      <c r="AF281" s="145"/>
      <c r="AG281" s="145"/>
      <c r="AH281" s="145"/>
      <c r="AI281" s="145"/>
    </row>
    <row r="282" spans="2:35" s="111" customFormat="1" ht="13.8" x14ac:dyDescent="0.45">
      <c r="B282" s="350" t="e">
        <f>VLOOKUP(C282,[1]!Companies[#Data],3,FALSE)</f>
        <v>#REF!</v>
      </c>
      <c r="C282" s="111" t="s">
        <v>862</v>
      </c>
      <c r="D282" s="111" t="s">
        <v>577</v>
      </c>
      <c r="E282" s="111" t="s">
        <v>584</v>
      </c>
      <c r="F282" s="111" t="s">
        <v>61</v>
      </c>
      <c r="G282" s="111" t="s">
        <v>61</v>
      </c>
      <c r="H282" s="111" t="s">
        <v>871</v>
      </c>
      <c r="I282" s="111" t="s">
        <v>529</v>
      </c>
      <c r="J282" s="150">
        <v>9950</v>
      </c>
      <c r="K282" s="111" t="s">
        <v>282</v>
      </c>
      <c r="L282" s="111" t="s">
        <v>282</v>
      </c>
      <c r="M282" s="111" t="s">
        <v>282</v>
      </c>
      <c r="O282" s="111" t="s">
        <v>61</v>
      </c>
      <c r="S282" s="145"/>
      <c r="T282" s="145"/>
      <c r="U282" s="145"/>
      <c r="V282" s="145"/>
      <c r="W282" s="145"/>
      <c r="X282" s="145"/>
      <c r="Y282" s="145"/>
      <c r="Z282" s="145"/>
      <c r="AA282" s="145"/>
      <c r="AB282" s="145"/>
      <c r="AC282" s="145"/>
      <c r="AD282" s="145"/>
      <c r="AE282" s="145"/>
      <c r="AF282" s="145"/>
      <c r="AG282" s="145"/>
      <c r="AH282" s="145"/>
      <c r="AI282" s="145"/>
    </row>
    <row r="283" spans="2:35" s="111" customFormat="1" ht="13.8" x14ac:dyDescent="0.45">
      <c r="B283" s="350" t="e">
        <f>VLOOKUP(C283,[1]!Companies[#Data],3,FALSE)</f>
        <v>#REF!</v>
      </c>
      <c r="C283" s="111" t="s">
        <v>862</v>
      </c>
      <c r="D283" s="111" t="s">
        <v>577</v>
      </c>
      <c r="E283" s="111" t="s">
        <v>584</v>
      </c>
      <c r="F283" s="111" t="s">
        <v>61</v>
      </c>
      <c r="G283" s="111" t="s">
        <v>61</v>
      </c>
      <c r="H283" s="111" t="s">
        <v>872</v>
      </c>
      <c r="I283" s="111" t="s">
        <v>529</v>
      </c>
      <c r="J283" s="150">
        <v>6400</v>
      </c>
      <c r="K283" s="111" t="s">
        <v>282</v>
      </c>
      <c r="L283" s="111" t="s">
        <v>282</v>
      </c>
      <c r="M283" s="111" t="s">
        <v>282</v>
      </c>
      <c r="O283" s="111" t="s">
        <v>61</v>
      </c>
      <c r="S283" s="145"/>
      <c r="T283" s="145"/>
      <c r="U283" s="145"/>
      <c r="V283" s="145"/>
      <c r="W283" s="145"/>
      <c r="X283" s="145"/>
      <c r="Y283" s="145"/>
      <c r="Z283" s="145"/>
      <c r="AA283" s="145"/>
      <c r="AB283" s="145"/>
      <c r="AC283" s="145"/>
      <c r="AD283" s="145"/>
      <c r="AE283" s="145"/>
      <c r="AF283" s="145"/>
      <c r="AG283" s="145"/>
      <c r="AH283" s="145"/>
      <c r="AI283" s="145"/>
    </row>
    <row r="284" spans="2:35" s="111" customFormat="1" ht="13.8" x14ac:dyDescent="0.45">
      <c r="B284" s="350" t="e">
        <f>VLOOKUP(C284,[1]!Companies[#Data],3,FALSE)</f>
        <v>#REF!</v>
      </c>
      <c r="C284" s="111" t="s">
        <v>862</v>
      </c>
      <c r="D284" s="111" t="s">
        <v>577</v>
      </c>
      <c r="E284" s="111" t="s">
        <v>584</v>
      </c>
      <c r="F284" s="111" t="s">
        <v>61</v>
      </c>
      <c r="G284" s="111" t="s">
        <v>61</v>
      </c>
      <c r="H284" s="111" t="s">
        <v>873</v>
      </c>
      <c r="I284" s="111" t="s">
        <v>529</v>
      </c>
      <c r="J284" s="150">
        <v>5000</v>
      </c>
      <c r="K284" s="111" t="s">
        <v>282</v>
      </c>
      <c r="L284" s="111" t="s">
        <v>282</v>
      </c>
      <c r="M284" s="111" t="s">
        <v>282</v>
      </c>
      <c r="O284" s="111" t="s">
        <v>61</v>
      </c>
      <c r="S284" s="145"/>
      <c r="T284" s="145"/>
      <c r="U284" s="145"/>
      <c r="V284" s="145"/>
      <c r="W284" s="145"/>
      <c r="X284" s="145"/>
      <c r="Y284" s="145"/>
      <c r="Z284" s="145"/>
      <c r="AA284" s="145"/>
      <c r="AB284" s="145"/>
      <c r="AC284" s="145"/>
      <c r="AD284" s="145"/>
      <c r="AE284" s="145"/>
      <c r="AF284" s="145"/>
      <c r="AG284" s="145"/>
      <c r="AH284" s="145"/>
      <c r="AI284" s="145"/>
    </row>
    <row r="285" spans="2:35" s="111" customFormat="1" ht="13.8" x14ac:dyDescent="0.45">
      <c r="B285" s="350" t="e">
        <f>VLOOKUP(C285,[1]!Companies[#Data],3,FALSE)</f>
        <v>#REF!</v>
      </c>
      <c r="C285" s="111" t="s">
        <v>862</v>
      </c>
      <c r="D285" s="111" t="s">
        <v>577</v>
      </c>
      <c r="E285" s="111" t="s">
        <v>584</v>
      </c>
      <c r="F285" s="111" t="s">
        <v>61</v>
      </c>
      <c r="G285" s="111" t="s">
        <v>61</v>
      </c>
      <c r="H285" s="111" t="s">
        <v>874</v>
      </c>
      <c r="I285" s="111" t="s">
        <v>529</v>
      </c>
      <c r="J285" s="150">
        <v>10000</v>
      </c>
      <c r="K285" s="111" t="s">
        <v>282</v>
      </c>
      <c r="L285" s="111" t="s">
        <v>282</v>
      </c>
      <c r="M285" s="111" t="s">
        <v>282</v>
      </c>
      <c r="O285" s="111" t="s">
        <v>61</v>
      </c>
      <c r="S285" s="145"/>
      <c r="T285" s="145"/>
      <c r="U285" s="145"/>
      <c r="V285" s="145"/>
      <c r="W285" s="145"/>
      <c r="X285" s="145"/>
      <c r="Y285" s="145"/>
      <c r="Z285" s="145"/>
      <c r="AA285" s="145"/>
      <c r="AB285" s="145"/>
      <c r="AC285" s="145"/>
      <c r="AD285" s="145"/>
      <c r="AE285" s="145"/>
      <c r="AF285" s="145"/>
      <c r="AG285" s="145"/>
      <c r="AH285" s="145"/>
      <c r="AI285" s="145"/>
    </row>
    <row r="286" spans="2:35" s="111" customFormat="1" ht="13.8" x14ac:dyDescent="0.45">
      <c r="B286" s="350" t="e">
        <f>VLOOKUP(C286,[1]!Companies[#Data],3,FALSE)</f>
        <v>#REF!</v>
      </c>
      <c r="C286" s="111" t="s">
        <v>862</v>
      </c>
      <c r="D286" s="111" t="s">
        <v>577</v>
      </c>
      <c r="E286" s="111" t="s">
        <v>584</v>
      </c>
      <c r="F286" s="111" t="s">
        <v>61</v>
      </c>
      <c r="G286" s="111" t="s">
        <v>61</v>
      </c>
      <c r="H286" s="111" t="s">
        <v>875</v>
      </c>
      <c r="I286" s="111" t="s">
        <v>529</v>
      </c>
      <c r="J286" s="150">
        <v>2800</v>
      </c>
      <c r="K286" s="111" t="s">
        <v>282</v>
      </c>
      <c r="L286" s="111" t="s">
        <v>282</v>
      </c>
      <c r="M286" s="111" t="s">
        <v>282</v>
      </c>
      <c r="O286" s="111" t="s">
        <v>61</v>
      </c>
      <c r="S286" s="145"/>
      <c r="T286" s="145"/>
      <c r="U286" s="145"/>
      <c r="V286" s="145"/>
      <c r="W286" s="145"/>
      <c r="X286" s="145"/>
      <c r="Y286" s="145"/>
      <c r="Z286" s="145"/>
      <c r="AA286" s="145"/>
      <c r="AB286" s="145"/>
      <c r="AC286" s="145"/>
      <c r="AD286" s="145"/>
      <c r="AE286" s="145"/>
      <c r="AF286" s="145"/>
      <c r="AG286" s="145"/>
      <c r="AH286" s="145"/>
      <c r="AI286" s="145"/>
    </row>
    <row r="287" spans="2:35" s="111" customFormat="1" ht="13.8" x14ac:dyDescent="0.45">
      <c r="B287" s="350" t="e">
        <f>VLOOKUP(C287,[1]!Companies[#Data],3,FALSE)</f>
        <v>#REF!</v>
      </c>
      <c r="C287" s="111" t="s">
        <v>862</v>
      </c>
      <c r="D287" s="111" t="s">
        <v>577</v>
      </c>
      <c r="E287" s="111" t="s">
        <v>584</v>
      </c>
      <c r="F287" s="111" t="s">
        <v>61</v>
      </c>
      <c r="G287" s="111" t="s">
        <v>61</v>
      </c>
      <c r="H287" s="111" t="s">
        <v>876</v>
      </c>
      <c r="I287" s="111" t="s">
        <v>529</v>
      </c>
      <c r="J287" s="150">
        <v>5000</v>
      </c>
      <c r="K287" s="111" t="s">
        <v>282</v>
      </c>
      <c r="L287" s="111" t="s">
        <v>282</v>
      </c>
      <c r="M287" s="111" t="s">
        <v>282</v>
      </c>
      <c r="O287" s="111" t="s">
        <v>61</v>
      </c>
      <c r="S287" s="145"/>
      <c r="T287" s="145"/>
      <c r="U287" s="145"/>
      <c r="V287" s="145"/>
      <c r="W287" s="145"/>
      <c r="X287" s="145"/>
      <c r="Y287" s="145"/>
      <c r="Z287" s="145"/>
      <c r="AA287" s="145"/>
      <c r="AB287" s="145"/>
      <c r="AC287" s="145"/>
      <c r="AD287" s="145"/>
      <c r="AE287" s="145"/>
      <c r="AF287" s="145"/>
      <c r="AG287" s="145"/>
      <c r="AH287" s="145"/>
      <c r="AI287" s="145"/>
    </row>
    <row r="288" spans="2:35" s="111" customFormat="1" ht="13.8" x14ac:dyDescent="0.45">
      <c r="B288" s="350" t="e">
        <f>VLOOKUP(C288,[1]!Companies[#Data],3,FALSE)</f>
        <v>#REF!</v>
      </c>
      <c r="C288" s="111" t="s">
        <v>862</v>
      </c>
      <c r="D288" s="111" t="s">
        <v>577</v>
      </c>
      <c r="E288" s="111" t="s">
        <v>584</v>
      </c>
      <c r="F288" s="111" t="s">
        <v>61</v>
      </c>
      <c r="G288" s="111" t="s">
        <v>61</v>
      </c>
      <c r="H288" s="111" t="s">
        <v>877</v>
      </c>
      <c r="I288" s="111" t="s">
        <v>529</v>
      </c>
      <c r="J288" s="150">
        <v>9600</v>
      </c>
      <c r="K288" s="111" t="s">
        <v>282</v>
      </c>
      <c r="L288" s="111" t="s">
        <v>282</v>
      </c>
      <c r="M288" s="111" t="s">
        <v>282</v>
      </c>
      <c r="O288" s="111" t="s">
        <v>61</v>
      </c>
      <c r="S288" s="145"/>
      <c r="T288" s="145"/>
      <c r="U288" s="145"/>
      <c r="V288" s="145"/>
      <c r="W288" s="145"/>
      <c r="X288" s="145"/>
      <c r="Y288" s="145"/>
      <c r="Z288" s="145"/>
      <c r="AA288" s="145"/>
      <c r="AB288" s="145"/>
      <c r="AC288" s="145"/>
      <c r="AD288" s="145"/>
      <c r="AE288" s="145"/>
      <c r="AF288" s="145"/>
      <c r="AG288" s="145"/>
      <c r="AH288" s="145"/>
      <c r="AI288" s="145"/>
    </row>
    <row r="289" spans="2:35" s="111" customFormat="1" ht="13.8" x14ac:dyDescent="0.45">
      <c r="B289" s="350" t="e">
        <f>VLOOKUP(C289,[1]!Companies[#Data],3,FALSE)</f>
        <v>#REF!</v>
      </c>
      <c r="C289" s="111" t="s">
        <v>862</v>
      </c>
      <c r="D289" s="111" t="s">
        <v>577</v>
      </c>
      <c r="E289" s="111" t="s">
        <v>584</v>
      </c>
      <c r="F289" s="111" t="s">
        <v>61</v>
      </c>
      <c r="G289" s="111" t="s">
        <v>61</v>
      </c>
      <c r="H289" s="111" t="s">
        <v>878</v>
      </c>
      <c r="I289" s="111" t="s">
        <v>529</v>
      </c>
      <c r="J289" s="150">
        <v>1900</v>
      </c>
      <c r="K289" s="111" t="s">
        <v>282</v>
      </c>
      <c r="L289" s="111" t="s">
        <v>282</v>
      </c>
      <c r="M289" s="111" t="s">
        <v>282</v>
      </c>
      <c r="O289" s="111" t="s">
        <v>61</v>
      </c>
      <c r="S289" s="145"/>
      <c r="T289" s="145"/>
      <c r="U289" s="145"/>
      <c r="V289" s="145"/>
      <c r="W289" s="145"/>
      <c r="X289" s="145"/>
      <c r="Y289" s="145"/>
      <c r="Z289" s="145"/>
      <c r="AA289" s="145"/>
      <c r="AB289" s="145"/>
      <c r="AC289" s="145"/>
      <c r="AD289" s="145"/>
      <c r="AE289" s="145"/>
      <c r="AF289" s="145"/>
      <c r="AG289" s="145"/>
      <c r="AH289" s="145"/>
      <c r="AI289" s="145"/>
    </row>
    <row r="290" spans="2:35" s="111" customFormat="1" ht="13.8" x14ac:dyDescent="0.45">
      <c r="B290" s="350" t="e">
        <f>VLOOKUP(C290,[1]!Companies[#Data],3,FALSE)</f>
        <v>#REF!</v>
      </c>
      <c r="C290" s="111" t="s">
        <v>862</v>
      </c>
      <c r="D290" s="111" t="s">
        <v>577</v>
      </c>
      <c r="E290" s="111" t="s">
        <v>584</v>
      </c>
      <c r="F290" s="111" t="s">
        <v>61</v>
      </c>
      <c r="G290" s="111" t="s">
        <v>61</v>
      </c>
      <c r="H290" s="111" t="s">
        <v>879</v>
      </c>
      <c r="I290" s="111" t="s">
        <v>529</v>
      </c>
      <c r="J290" s="150">
        <v>10000</v>
      </c>
      <c r="K290" s="111" t="s">
        <v>282</v>
      </c>
      <c r="L290" s="111" t="s">
        <v>282</v>
      </c>
      <c r="M290" s="111" t="s">
        <v>282</v>
      </c>
      <c r="O290" s="111" t="s">
        <v>61</v>
      </c>
      <c r="S290" s="145"/>
      <c r="T290" s="145"/>
      <c r="U290" s="145"/>
      <c r="V290" s="145"/>
      <c r="W290" s="145"/>
      <c r="X290" s="145"/>
      <c r="Y290" s="145"/>
      <c r="Z290" s="145"/>
      <c r="AA290" s="145"/>
      <c r="AB290" s="145"/>
      <c r="AC290" s="145"/>
      <c r="AD290" s="145"/>
      <c r="AE290" s="145"/>
      <c r="AF290" s="145"/>
      <c r="AG290" s="145"/>
      <c r="AH290" s="145"/>
      <c r="AI290" s="145"/>
    </row>
    <row r="291" spans="2:35" s="111" customFormat="1" ht="13.8" x14ac:dyDescent="0.45">
      <c r="B291" s="350" t="e">
        <f>VLOOKUP(C291,[1]!Companies[#Data],3,FALSE)</f>
        <v>#REF!</v>
      </c>
      <c r="C291" s="111" t="s">
        <v>862</v>
      </c>
      <c r="D291" s="111" t="s">
        <v>577</v>
      </c>
      <c r="E291" s="111" t="s">
        <v>584</v>
      </c>
      <c r="F291" s="111" t="s">
        <v>61</v>
      </c>
      <c r="G291" s="111" t="s">
        <v>61</v>
      </c>
      <c r="H291" s="111" t="s">
        <v>880</v>
      </c>
      <c r="I291" s="111" t="s">
        <v>529</v>
      </c>
      <c r="J291" s="150">
        <v>10000</v>
      </c>
      <c r="K291" s="111" t="s">
        <v>282</v>
      </c>
      <c r="L291" s="111" t="s">
        <v>282</v>
      </c>
      <c r="M291" s="111" t="s">
        <v>282</v>
      </c>
      <c r="O291" s="111" t="s">
        <v>61</v>
      </c>
      <c r="S291" s="145"/>
      <c r="T291" s="145"/>
      <c r="U291" s="145"/>
      <c r="V291" s="145"/>
      <c r="W291" s="145"/>
      <c r="X291" s="145"/>
      <c r="Y291" s="145"/>
      <c r="Z291" s="145"/>
      <c r="AA291" s="145"/>
      <c r="AB291" s="145"/>
      <c r="AC291" s="145"/>
      <c r="AD291" s="145"/>
      <c r="AE291" s="145"/>
      <c r="AF291" s="145"/>
      <c r="AG291" s="145"/>
      <c r="AH291" s="145"/>
      <c r="AI291" s="145"/>
    </row>
    <row r="292" spans="2:35" s="111" customFormat="1" ht="13.8" x14ac:dyDescent="0.45">
      <c r="B292" s="350" t="e">
        <f>VLOOKUP(C292,[1]!Companies[#Data],3,FALSE)</f>
        <v>#REF!</v>
      </c>
      <c r="C292" s="111" t="s">
        <v>862</v>
      </c>
      <c r="D292" s="111" t="s">
        <v>577</v>
      </c>
      <c r="E292" s="111" t="s">
        <v>584</v>
      </c>
      <c r="F292" s="111" t="s">
        <v>61</v>
      </c>
      <c r="G292" s="111" t="s">
        <v>61</v>
      </c>
      <c r="H292" s="111" t="s">
        <v>881</v>
      </c>
      <c r="I292" s="111" t="s">
        <v>529</v>
      </c>
      <c r="J292" s="150">
        <v>10000</v>
      </c>
      <c r="K292" s="111" t="s">
        <v>282</v>
      </c>
      <c r="L292" s="111" t="s">
        <v>282</v>
      </c>
      <c r="M292" s="111" t="s">
        <v>282</v>
      </c>
      <c r="O292" s="111" t="s">
        <v>61</v>
      </c>
      <c r="S292" s="145"/>
      <c r="T292" s="145"/>
      <c r="U292" s="145"/>
      <c r="V292" s="145"/>
      <c r="W292" s="145"/>
      <c r="X292" s="145"/>
      <c r="Y292" s="145"/>
      <c r="Z292" s="145"/>
      <c r="AA292" s="145"/>
      <c r="AB292" s="145"/>
      <c r="AC292" s="145"/>
      <c r="AD292" s="145"/>
      <c r="AE292" s="145"/>
      <c r="AF292" s="145"/>
      <c r="AG292" s="145"/>
      <c r="AH292" s="145"/>
      <c r="AI292" s="145"/>
    </row>
    <row r="293" spans="2:35" s="111" customFormat="1" ht="13.8" x14ac:dyDescent="0.45">
      <c r="B293" s="350" t="e">
        <f>VLOOKUP(C293,[1]!Companies[#Data],3,FALSE)</f>
        <v>#REF!</v>
      </c>
      <c r="C293" s="111" t="s">
        <v>862</v>
      </c>
      <c r="D293" s="111" t="s">
        <v>577</v>
      </c>
      <c r="E293" s="111" t="s">
        <v>584</v>
      </c>
      <c r="F293" s="111" t="s">
        <v>61</v>
      </c>
      <c r="G293" s="111" t="s">
        <v>61</v>
      </c>
      <c r="H293" s="111" t="s">
        <v>882</v>
      </c>
      <c r="I293" s="111" t="s">
        <v>529</v>
      </c>
      <c r="J293" s="150">
        <v>10000</v>
      </c>
      <c r="K293" s="111" t="s">
        <v>282</v>
      </c>
      <c r="L293" s="111" t="s">
        <v>282</v>
      </c>
      <c r="M293" s="111" t="s">
        <v>282</v>
      </c>
      <c r="O293" s="111" t="s">
        <v>61</v>
      </c>
      <c r="S293" s="145"/>
      <c r="T293" s="145"/>
      <c r="U293" s="145"/>
      <c r="V293" s="145"/>
      <c r="W293" s="145"/>
      <c r="X293" s="145"/>
      <c r="Y293" s="145"/>
      <c r="Z293" s="145"/>
      <c r="AA293" s="145"/>
      <c r="AB293" s="145"/>
      <c r="AC293" s="145"/>
      <c r="AD293" s="145"/>
      <c r="AE293" s="145"/>
      <c r="AF293" s="145"/>
      <c r="AG293" s="145"/>
      <c r="AH293" s="145"/>
      <c r="AI293" s="145"/>
    </row>
    <row r="294" spans="2:35" s="111" customFormat="1" ht="13.8" x14ac:dyDescent="0.45">
      <c r="B294" s="350" t="e">
        <f>VLOOKUP(C294,[1]!Companies[#Data],3,FALSE)</f>
        <v>#REF!</v>
      </c>
      <c r="C294" s="111" t="s">
        <v>862</v>
      </c>
      <c r="D294" s="111" t="s">
        <v>577</v>
      </c>
      <c r="E294" s="111" t="s">
        <v>584</v>
      </c>
      <c r="F294" s="111" t="s">
        <v>61</v>
      </c>
      <c r="G294" s="111" t="s">
        <v>61</v>
      </c>
      <c r="H294" s="111" t="s">
        <v>883</v>
      </c>
      <c r="I294" s="111" t="s">
        <v>529</v>
      </c>
      <c r="J294" s="150">
        <v>10000</v>
      </c>
      <c r="K294" s="111" t="s">
        <v>282</v>
      </c>
      <c r="L294" s="111" t="s">
        <v>282</v>
      </c>
      <c r="M294" s="111" t="s">
        <v>282</v>
      </c>
      <c r="O294" s="111" t="s">
        <v>61</v>
      </c>
      <c r="S294" s="145"/>
      <c r="T294" s="145"/>
      <c r="U294" s="145"/>
      <c r="V294" s="145"/>
      <c r="W294" s="145"/>
      <c r="X294" s="145"/>
      <c r="Y294" s="145"/>
      <c r="Z294" s="145"/>
      <c r="AA294" s="145"/>
      <c r="AB294" s="145"/>
      <c r="AC294" s="145"/>
      <c r="AD294" s="145"/>
      <c r="AE294" s="145"/>
      <c r="AF294" s="145"/>
      <c r="AG294" s="145"/>
      <c r="AH294" s="145"/>
      <c r="AI294" s="145"/>
    </row>
    <row r="295" spans="2:35" s="111" customFormat="1" ht="13.8" x14ac:dyDescent="0.45">
      <c r="B295" s="350" t="e">
        <f>VLOOKUP(C295,[1]!Companies[#Data],3,FALSE)</f>
        <v>#REF!</v>
      </c>
      <c r="C295" s="111" t="s">
        <v>862</v>
      </c>
      <c r="D295" s="111" t="s">
        <v>577</v>
      </c>
      <c r="E295" s="111" t="s">
        <v>584</v>
      </c>
      <c r="F295" s="111" t="s">
        <v>61</v>
      </c>
      <c r="G295" s="111" t="s">
        <v>61</v>
      </c>
      <c r="H295" s="111" t="s">
        <v>884</v>
      </c>
      <c r="I295" s="111" t="s">
        <v>529</v>
      </c>
      <c r="J295" s="150">
        <v>4237.5</v>
      </c>
      <c r="K295" s="111" t="s">
        <v>282</v>
      </c>
      <c r="L295" s="111" t="s">
        <v>282</v>
      </c>
      <c r="M295" s="111" t="s">
        <v>282</v>
      </c>
      <c r="O295" s="111" t="s">
        <v>61</v>
      </c>
      <c r="S295" s="145"/>
      <c r="T295" s="145"/>
      <c r="U295" s="145"/>
      <c r="V295" s="145"/>
      <c r="W295" s="145"/>
      <c r="X295" s="145"/>
      <c r="Y295" s="145"/>
      <c r="Z295" s="145"/>
      <c r="AA295" s="145"/>
      <c r="AB295" s="145"/>
      <c r="AC295" s="145"/>
      <c r="AD295" s="145"/>
      <c r="AE295" s="145"/>
      <c r="AF295" s="145"/>
      <c r="AG295" s="145"/>
      <c r="AH295" s="145"/>
      <c r="AI295" s="145"/>
    </row>
    <row r="296" spans="2:35" s="111" customFormat="1" ht="13.8" x14ac:dyDescent="0.45">
      <c r="B296" s="350" t="e">
        <f>VLOOKUP(C296,[1]!Companies[#Data],3,FALSE)</f>
        <v>#REF!</v>
      </c>
      <c r="C296" s="111" t="s">
        <v>862</v>
      </c>
      <c r="D296" s="111" t="s">
        <v>577</v>
      </c>
      <c r="E296" s="111" t="s">
        <v>584</v>
      </c>
      <c r="F296" s="111" t="s">
        <v>61</v>
      </c>
      <c r="G296" s="111" t="s">
        <v>61</v>
      </c>
      <c r="H296" s="111" t="s">
        <v>885</v>
      </c>
      <c r="I296" s="111" t="s">
        <v>529</v>
      </c>
      <c r="J296" s="150">
        <v>9700</v>
      </c>
      <c r="K296" s="111" t="s">
        <v>282</v>
      </c>
      <c r="L296" s="111" t="s">
        <v>282</v>
      </c>
      <c r="M296" s="111" t="s">
        <v>282</v>
      </c>
      <c r="O296" s="111" t="s">
        <v>61</v>
      </c>
      <c r="S296" s="145"/>
      <c r="T296" s="145"/>
      <c r="U296" s="145"/>
      <c r="V296" s="145"/>
      <c r="W296" s="145"/>
      <c r="X296" s="145"/>
      <c r="Y296" s="145"/>
      <c r="Z296" s="145"/>
      <c r="AA296" s="145"/>
      <c r="AB296" s="145"/>
      <c r="AC296" s="145"/>
      <c r="AD296" s="145"/>
      <c r="AE296" s="145"/>
      <c r="AF296" s="145"/>
      <c r="AG296" s="145"/>
      <c r="AH296" s="145"/>
      <c r="AI296" s="145"/>
    </row>
    <row r="297" spans="2:35" s="111" customFormat="1" ht="13.8" x14ac:dyDescent="0.45">
      <c r="B297" s="350" t="e">
        <f>VLOOKUP(C297,[1]!Companies[#Data],3,FALSE)</f>
        <v>#REF!</v>
      </c>
      <c r="C297" s="111" t="s">
        <v>862</v>
      </c>
      <c r="D297" s="111" t="s">
        <v>577</v>
      </c>
      <c r="E297" s="111" t="s">
        <v>584</v>
      </c>
      <c r="F297" s="111" t="s">
        <v>61</v>
      </c>
      <c r="G297" s="111" t="s">
        <v>61</v>
      </c>
      <c r="H297" s="111" t="s">
        <v>886</v>
      </c>
      <c r="I297" s="111" t="s">
        <v>529</v>
      </c>
      <c r="J297" s="150">
        <v>5000</v>
      </c>
      <c r="K297" s="111" t="s">
        <v>282</v>
      </c>
      <c r="L297" s="111" t="s">
        <v>282</v>
      </c>
      <c r="M297" s="111" t="s">
        <v>282</v>
      </c>
      <c r="O297" s="111" t="s">
        <v>61</v>
      </c>
      <c r="S297" s="145"/>
      <c r="T297" s="145"/>
      <c r="U297" s="145"/>
      <c r="V297" s="145"/>
      <c r="W297" s="145"/>
      <c r="X297" s="145"/>
      <c r="Y297" s="145"/>
      <c r="Z297" s="145"/>
      <c r="AA297" s="145"/>
      <c r="AB297" s="145"/>
      <c r="AC297" s="145"/>
      <c r="AD297" s="145"/>
      <c r="AE297" s="145"/>
      <c r="AF297" s="145"/>
      <c r="AG297" s="145"/>
      <c r="AH297" s="145"/>
      <c r="AI297" s="145"/>
    </row>
    <row r="298" spans="2:35" s="111" customFormat="1" ht="13.8" x14ac:dyDescent="0.45">
      <c r="B298" s="350" t="e">
        <f>VLOOKUP(C298,[1]!Companies[#Data],3,FALSE)</f>
        <v>#REF!</v>
      </c>
      <c r="C298" s="111" t="s">
        <v>862</v>
      </c>
      <c r="D298" s="111" t="s">
        <v>577</v>
      </c>
      <c r="E298" s="111" t="s">
        <v>584</v>
      </c>
      <c r="F298" s="111" t="s">
        <v>61</v>
      </c>
      <c r="G298" s="111" t="s">
        <v>61</v>
      </c>
      <c r="H298" s="111" t="s">
        <v>887</v>
      </c>
      <c r="I298" s="111" t="s">
        <v>529</v>
      </c>
      <c r="J298" s="150">
        <v>10000</v>
      </c>
      <c r="K298" s="111" t="s">
        <v>282</v>
      </c>
      <c r="L298" s="111" t="s">
        <v>282</v>
      </c>
      <c r="M298" s="111" t="s">
        <v>282</v>
      </c>
      <c r="O298" s="111" t="s">
        <v>61</v>
      </c>
      <c r="S298" s="145"/>
      <c r="T298" s="145"/>
      <c r="U298" s="145"/>
      <c r="V298" s="145"/>
      <c r="W298" s="145"/>
      <c r="X298" s="145"/>
      <c r="Y298" s="145"/>
      <c r="Z298" s="145"/>
      <c r="AA298" s="145"/>
      <c r="AB298" s="145"/>
      <c r="AC298" s="145"/>
      <c r="AD298" s="145"/>
      <c r="AE298" s="145"/>
      <c r="AF298" s="145"/>
      <c r="AG298" s="145"/>
      <c r="AH298" s="145"/>
      <c r="AI298" s="145"/>
    </row>
    <row r="299" spans="2:35" s="111" customFormat="1" ht="13.8" x14ac:dyDescent="0.45">
      <c r="B299" s="350" t="e">
        <f>VLOOKUP(C299,[1]!Companies[#Data],3,FALSE)</f>
        <v>#REF!</v>
      </c>
      <c r="C299" s="111" t="s">
        <v>862</v>
      </c>
      <c r="D299" s="111" t="s">
        <v>577</v>
      </c>
      <c r="E299" s="111" t="s">
        <v>584</v>
      </c>
      <c r="F299" s="111" t="s">
        <v>61</v>
      </c>
      <c r="G299" s="111" t="s">
        <v>61</v>
      </c>
      <c r="H299" s="111" t="s">
        <v>888</v>
      </c>
      <c r="I299" s="111" t="s">
        <v>529</v>
      </c>
      <c r="J299" s="150">
        <v>7650</v>
      </c>
      <c r="K299" s="111" t="s">
        <v>282</v>
      </c>
      <c r="L299" s="111" t="s">
        <v>282</v>
      </c>
      <c r="M299" s="111" t="s">
        <v>282</v>
      </c>
      <c r="O299" s="111" t="s">
        <v>61</v>
      </c>
      <c r="S299" s="145"/>
      <c r="T299" s="145"/>
      <c r="U299" s="145"/>
      <c r="V299" s="145"/>
      <c r="W299" s="145"/>
      <c r="X299" s="145"/>
      <c r="Y299" s="145"/>
      <c r="Z299" s="145"/>
      <c r="AA299" s="145"/>
      <c r="AB299" s="145"/>
      <c r="AC299" s="145"/>
      <c r="AD299" s="145"/>
      <c r="AE299" s="145"/>
      <c r="AF299" s="145"/>
      <c r="AG299" s="145"/>
      <c r="AH299" s="145"/>
      <c r="AI299" s="145"/>
    </row>
    <row r="300" spans="2:35" s="111" customFormat="1" ht="13.8" x14ac:dyDescent="0.45">
      <c r="B300" s="350" t="e">
        <f>VLOOKUP(C300,[1]!Companies[#Data],3,FALSE)</f>
        <v>#REF!</v>
      </c>
      <c r="C300" s="111" t="s">
        <v>862</v>
      </c>
      <c r="D300" s="111" t="s">
        <v>577</v>
      </c>
      <c r="E300" s="111" t="s">
        <v>584</v>
      </c>
      <c r="F300" s="111" t="s">
        <v>61</v>
      </c>
      <c r="G300" s="111" t="s">
        <v>61</v>
      </c>
      <c r="H300" s="111" t="s">
        <v>889</v>
      </c>
      <c r="I300" s="111" t="s">
        <v>529</v>
      </c>
      <c r="J300" s="150">
        <v>6145</v>
      </c>
      <c r="K300" s="111" t="s">
        <v>282</v>
      </c>
      <c r="L300" s="111" t="s">
        <v>282</v>
      </c>
      <c r="M300" s="111" t="s">
        <v>282</v>
      </c>
      <c r="O300" s="111" t="s">
        <v>61</v>
      </c>
      <c r="S300" s="145"/>
      <c r="T300" s="145"/>
      <c r="U300" s="145"/>
      <c r="V300" s="145"/>
      <c r="W300" s="145"/>
      <c r="X300" s="145"/>
      <c r="Y300" s="145"/>
      <c r="Z300" s="145"/>
      <c r="AA300" s="145"/>
      <c r="AB300" s="145"/>
      <c r="AC300" s="145"/>
      <c r="AD300" s="145"/>
      <c r="AE300" s="145"/>
      <c r="AF300" s="145"/>
      <c r="AG300" s="145"/>
      <c r="AH300" s="145"/>
      <c r="AI300" s="145"/>
    </row>
    <row r="301" spans="2:35" s="111" customFormat="1" ht="13.8" x14ac:dyDescent="0.45">
      <c r="B301" s="350" t="e">
        <f>VLOOKUP(C301,[1]!Companies[#Data],3,FALSE)</f>
        <v>#REF!</v>
      </c>
      <c r="C301" s="111" t="s">
        <v>862</v>
      </c>
      <c r="D301" s="111" t="s">
        <v>577</v>
      </c>
      <c r="E301" s="111" t="s">
        <v>584</v>
      </c>
      <c r="F301" s="111" t="s">
        <v>61</v>
      </c>
      <c r="G301" s="111" t="s">
        <v>61</v>
      </c>
      <c r="H301" s="111" t="s">
        <v>890</v>
      </c>
      <c r="I301" s="111" t="s">
        <v>529</v>
      </c>
      <c r="J301" s="150">
        <v>8837.5</v>
      </c>
      <c r="K301" s="111" t="s">
        <v>282</v>
      </c>
      <c r="L301" s="111" t="s">
        <v>282</v>
      </c>
      <c r="M301" s="111" t="s">
        <v>282</v>
      </c>
      <c r="O301" s="111" t="s">
        <v>61</v>
      </c>
      <c r="S301" s="145"/>
      <c r="T301" s="145"/>
      <c r="U301" s="145"/>
      <c r="V301" s="145"/>
      <c r="W301" s="145"/>
      <c r="X301" s="145"/>
      <c r="Y301" s="145"/>
      <c r="Z301" s="145"/>
      <c r="AA301" s="145"/>
      <c r="AB301" s="145"/>
      <c r="AC301" s="145"/>
      <c r="AD301" s="145"/>
      <c r="AE301" s="145"/>
      <c r="AF301" s="145"/>
      <c r="AG301" s="145"/>
      <c r="AH301" s="145"/>
      <c r="AI301" s="145"/>
    </row>
    <row r="302" spans="2:35" s="111" customFormat="1" ht="13.8" x14ac:dyDescent="0.45">
      <c r="B302" s="350" t="e">
        <f>VLOOKUP(C302,[1]!Companies[#Data],3,FALSE)</f>
        <v>#REF!</v>
      </c>
      <c r="C302" s="111" t="s">
        <v>862</v>
      </c>
      <c r="D302" s="111" t="s">
        <v>577</v>
      </c>
      <c r="E302" s="111" t="s">
        <v>584</v>
      </c>
      <c r="F302" s="111" t="s">
        <v>61</v>
      </c>
      <c r="G302" s="111" t="s">
        <v>61</v>
      </c>
      <c r="H302" s="111" t="s">
        <v>891</v>
      </c>
      <c r="I302" s="111" t="s">
        <v>529</v>
      </c>
      <c r="J302" s="150">
        <v>825</v>
      </c>
      <c r="K302" s="111" t="s">
        <v>282</v>
      </c>
      <c r="L302" s="111" t="s">
        <v>282</v>
      </c>
      <c r="M302" s="111" t="s">
        <v>282</v>
      </c>
      <c r="O302" s="111" t="s">
        <v>61</v>
      </c>
      <c r="S302" s="145"/>
      <c r="T302" s="145"/>
      <c r="U302" s="145"/>
      <c r="V302" s="145"/>
      <c r="W302" s="145"/>
      <c r="X302" s="145"/>
      <c r="Y302" s="145"/>
      <c r="Z302" s="145"/>
      <c r="AA302" s="145"/>
      <c r="AB302" s="145"/>
      <c r="AC302" s="145"/>
      <c r="AD302" s="145"/>
      <c r="AE302" s="145"/>
      <c r="AF302" s="145"/>
      <c r="AG302" s="145"/>
      <c r="AH302" s="145"/>
      <c r="AI302" s="145"/>
    </row>
    <row r="303" spans="2:35" s="111" customFormat="1" ht="13.8" x14ac:dyDescent="0.45">
      <c r="B303" s="350" t="e">
        <f>VLOOKUP(C303,[1]!Companies[#Data],3,FALSE)</f>
        <v>#REF!</v>
      </c>
      <c r="C303" s="111" t="s">
        <v>862</v>
      </c>
      <c r="D303" s="111" t="s">
        <v>577</v>
      </c>
      <c r="E303" s="111" t="s">
        <v>584</v>
      </c>
      <c r="F303" s="111" t="s">
        <v>61</v>
      </c>
      <c r="G303" s="111" t="s">
        <v>61</v>
      </c>
      <c r="H303" s="111" t="s">
        <v>892</v>
      </c>
      <c r="I303" s="111" t="s">
        <v>529</v>
      </c>
      <c r="J303" s="150">
        <v>75</v>
      </c>
      <c r="K303" s="111" t="s">
        <v>282</v>
      </c>
      <c r="L303" s="111" t="s">
        <v>282</v>
      </c>
      <c r="M303" s="111" t="s">
        <v>282</v>
      </c>
      <c r="O303" s="111" t="s">
        <v>61</v>
      </c>
      <c r="S303" s="145"/>
      <c r="T303" s="145"/>
      <c r="U303" s="145"/>
      <c r="V303" s="145"/>
      <c r="W303" s="145"/>
      <c r="X303" s="145"/>
      <c r="Y303" s="145"/>
      <c r="Z303" s="145"/>
      <c r="AA303" s="145"/>
      <c r="AB303" s="145"/>
      <c r="AC303" s="145"/>
      <c r="AD303" s="145"/>
      <c r="AE303" s="145"/>
      <c r="AF303" s="145"/>
      <c r="AG303" s="145"/>
      <c r="AH303" s="145"/>
      <c r="AI303" s="145"/>
    </row>
    <row r="304" spans="2:35" s="111" customFormat="1" ht="13.8" x14ac:dyDescent="0.45">
      <c r="B304" s="350" t="e">
        <f>VLOOKUP(C304,[1]!Companies[#Data],3,FALSE)</f>
        <v>#REF!</v>
      </c>
      <c r="C304" s="111" t="s">
        <v>862</v>
      </c>
      <c r="D304" s="111" t="s">
        <v>577</v>
      </c>
      <c r="E304" s="111" t="s">
        <v>584</v>
      </c>
      <c r="F304" s="111" t="s">
        <v>61</v>
      </c>
      <c r="G304" s="111" t="s">
        <v>61</v>
      </c>
      <c r="H304" s="111" t="s">
        <v>893</v>
      </c>
      <c r="I304" s="111" t="s">
        <v>529</v>
      </c>
      <c r="J304" s="150">
        <v>4670</v>
      </c>
      <c r="K304" s="111" t="s">
        <v>282</v>
      </c>
      <c r="L304" s="111" t="s">
        <v>282</v>
      </c>
      <c r="M304" s="111" t="s">
        <v>282</v>
      </c>
      <c r="O304" s="111" t="s">
        <v>61</v>
      </c>
      <c r="S304" s="145"/>
      <c r="T304" s="145"/>
      <c r="U304" s="145"/>
      <c r="V304" s="145"/>
      <c r="W304" s="145"/>
      <c r="X304" s="145"/>
      <c r="Y304" s="145"/>
      <c r="Z304" s="145"/>
      <c r="AA304" s="145"/>
      <c r="AB304" s="145"/>
      <c r="AC304" s="145"/>
      <c r="AD304" s="145"/>
      <c r="AE304" s="145"/>
      <c r="AF304" s="145"/>
      <c r="AG304" s="145"/>
      <c r="AH304" s="145"/>
      <c r="AI304" s="145"/>
    </row>
    <row r="305" spans="2:35" s="111" customFormat="1" ht="13.8" x14ac:dyDescent="0.45">
      <c r="B305" s="350" t="e">
        <f>VLOOKUP(C305,[1]!Companies[#Data],3,FALSE)</f>
        <v>#REF!</v>
      </c>
      <c r="C305" s="111" t="s">
        <v>862</v>
      </c>
      <c r="D305" s="111" t="s">
        <v>577</v>
      </c>
      <c r="E305" s="111" t="s">
        <v>584</v>
      </c>
      <c r="F305" s="111" t="s">
        <v>61</v>
      </c>
      <c r="G305" s="111" t="s">
        <v>61</v>
      </c>
      <c r="H305" s="111" t="s">
        <v>894</v>
      </c>
      <c r="I305" s="111" t="s">
        <v>529</v>
      </c>
      <c r="J305" s="150">
        <v>4990</v>
      </c>
      <c r="K305" s="111" t="s">
        <v>282</v>
      </c>
      <c r="L305" s="111" t="s">
        <v>282</v>
      </c>
      <c r="M305" s="111" t="s">
        <v>282</v>
      </c>
      <c r="O305" s="111" t="s">
        <v>61</v>
      </c>
      <c r="S305" s="145"/>
      <c r="T305" s="145"/>
      <c r="U305" s="145"/>
      <c r="V305" s="145"/>
      <c r="W305" s="145"/>
      <c r="X305" s="145"/>
      <c r="Y305" s="145"/>
      <c r="Z305" s="145"/>
      <c r="AA305" s="145"/>
      <c r="AB305" s="145"/>
      <c r="AC305" s="145"/>
      <c r="AD305" s="145"/>
      <c r="AE305" s="145"/>
      <c r="AF305" s="145"/>
      <c r="AG305" s="145"/>
      <c r="AH305" s="145"/>
      <c r="AI305" s="145"/>
    </row>
    <row r="306" spans="2:35" s="111" customFormat="1" ht="13.8" x14ac:dyDescent="0.45">
      <c r="B306" s="350" t="e">
        <f>VLOOKUP(C306,[1]!Companies[#Data],3,FALSE)</f>
        <v>#REF!</v>
      </c>
      <c r="C306" s="111" t="s">
        <v>609</v>
      </c>
      <c r="D306" s="111" t="s">
        <v>577</v>
      </c>
      <c r="E306" s="111" t="s">
        <v>584</v>
      </c>
      <c r="F306" s="111" t="s">
        <v>61</v>
      </c>
      <c r="G306" s="111" t="s">
        <v>61</v>
      </c>
      <c r="H306" s="111" t="s">
        <v>895</v>
      </c>
      <c r="I306" s="111" t="s">
        <v>529</v>
      </c>
      <c r="J306" s="150">
        <v>43575</v>
      </c>
      <c r="K306" s="111" t="s">
        <v>282</v>
      </c>
      <c r="L306" s="111" t="s">
        <v>282</v>
      </c>
      <c r="M306" s="111" t="s">
        <v>282</v>
      </c>
      <c r="O306" s="111" t="s">
        <v>61</v>
      </c>
      <c r="S306" s="145"/>
      <c r="T306" s="145"/>
      <c r="U306" s="145"/>
      <c r="V306" s="145"/>
      <c r="W306" s="145"/>
      <c r="X306" s="145"/>
      <c r="Y306" s="145"/>
      <c r="Z306" s="145"/>
      <c r="AA306" s="145"/>
      <c r="AB306" s="145"/>
      <c r="AC306" s="145"/>
      <c r="AD306" s="145"/>
      <c r="AE306" s="145"/>
      <c r="AF306" s="145"/>
      <c r="AG306" s="145"/>
      <c r="AH306" s="145"/>
      <c r="AI306" s="145"/>
    </row>
    <row r="307" spans="2:35" s="111" customFormat="1" ht="13.8" x14ac:dyDescent="0.45">
      <c r="B307" s="350" t="e">
        <f>VLOOKUP(C307,[1]!Companies[#Data],3,FALSE)</f>
        <v>#REF!</v>
      </c>
      <c r="C307" s="111" t="s">
        <v>609</v>
      </c>
      <c r="D307" s="111" t="s">
        <v>577</v>
      </c>
      <c r="E307" s="111" t="s">
        <v>584</v>
      </c>
      <c r="F307" s="111" t="s">
        <v>61</v>
      </c>
      <c r="G307" s="111" t="s">
        <v>61</v>
      </c>
      <c r="H307" s="111" t="s">
        <v>896</v>
      </c>
      <c r="I307" s="111" t="s">
        <v>529</v>
      </c>
      <c r="J307" s="150">
        <v>50250</v>
      </c>
      <c r="K307" s="111" t="s">
        <v>282</v>
      </c>
      <c r="L307" s="111" t="s">
        <v>282</v>
      </c>
      <c r="M307" s="111" t="s">
        <v>282</v>
      </c>
      <c r="O307" s="111" t="s">
        <v>61</v>
      </c>
      <c r="S307" s="145"/>
      <c r="T307" s="145"/>
      <c r="U307" s="145"/>
      <c r="V307" s="145"/>
      <c r="W307" s="145"/>
      <c r="X307" s="145"/>
      <c r="Y307" s="145"/>
      <c r="Z307" s="145"/>
      <c r="AA307" s="145"/>
      <c r="AB307" s="145"/>
      <c r="AC307" s="145"/>
      <c r="AD307" s="145"/>
      <c r="AE307" s="145"/>
      <c r="AF307" s="145"/>
      <c r="AG307" s="145"/>
      <c r="AH307" s="145"/>
      <c r="AI307" s="145"/>
    </row>
    <row r="308" spans="2:35" s="111" customFormat="1" ht="13.8" x14ac:dyDescent="0.45">
      <c r="B308" s="350" t="e">
        <f>VLOOKUP(C308,[1]!Companies[#Data],3,FALSE)</f>
        <v>#REF!</v>
      </c>
      <c r="C308" s="111" t="s">
        <v>609</v>
      </c>
      <c r="D308" s="111" t="s">
        <v>577</v>
      </c>
      <c r="E308" s="111" t="s">
        <v>584</v>
      </c>
      <c r="F308" s="111" t="s">
        <v>61</v>
      </c>
      <c r="G308" s="111" t="s">
        <v>61</v>
      </c>
      <c r="H308" s="111" t="s">
        <v>897</v>
      </c>
      <c r="I308" s="111" t="s">
        <v>529</v>
      </c>
      <c r="J308" s="150">
        <v>81750</v>
      </c>
      <c r="K308" s="111" t="s">
        <v>282</v>
      </c>
      <c r="L308" s="111" t="s">
        <v>282</v>
      </c>
      <c r="M308" s="111" t="s">
        <v>282</v>
      </c>
      <c r="O308" s="111" t="s">
        <v>61</v>
      </c>
      <c r="S308" s="145"/>
      <c r="T308" s="145"/>
      <c r="U308" s="145"/>
      <c r="V308" s="145"/>
      <c r="W308" s="145"/>
      <c r="X308" s="145"/>
      <c r="Y308" s="145"/>
      <c r="Z308" s="145"/>
      <c r="AA308" s="145"/>
      <c r="AB308" s="145"/>
      <c r="AC308" s="145"/>
      <c r="AD308" s="145"/>
      <c r="AE308" s="145"/>
      <c r="AF308" s="145"/>
      <c r="AG308" s="145"/>
      <c r="AH308" s="145"/>
      <c r="AI308" s="145"/>
    </row>
    <row r="309" spans="2:35" s="111" customFormat="1" ht="13.8" x14ac:dyDescent="0.45">
      <c r="B309" s="350" t="e">
        <f>VLOOKUP(C309,[1]!Companies[#Data],3,FALSE)</f>
        <v>#REF!</v>
      </c>
      <c r="C309" s="111" t="s">
        <v>609</v>
      </c>
      <c r="D309" s="111" t="s">
        <v>577</v>
      </c>
      <c r="E309" s="111" t="s">
        <v>584</v>
      </c>
      <c r="F309" s="111" t="s">
        <v>61</v>
      </c>
      <c r="G309" s="111" t="s">
        <v>61</v>
      </c>
      <c r="H309" s="111" t="s">
        <v>898</v>
      </c>
      <c r="I309" s="111" t="s">
        <v>529</v>
      </c>
      <c r="J309" s="150">
        <v>49500</v>
      </c>
      <c r="K309" s="111" t="s">
        <v>282</v>
      </c>
      <c r="L309" s="111" t="s">
        <v>282</v>
      </c>
      <c r="M309" s="111" t="s">
        <v>282</v>
      </c>
      <c r="O309" s="111" t="s">
        <v>61</v>
      </c>
      <c r="S309" s="145"/>
      <c r="T309" s="145"/>
      <c r="U309" s="145"/>
      <c r="V309" s="145"/>
      <c r="W309" s="145"/>
      <c r="X309" s="145"/>
      <c r="Y309" s="145"/>
      <c r="Z309" s="145"/>
      <c r="AA309" s="145"/>
      <c r="AB309" s="145"/>
      <c r="AC309" s="145"/>
      <c r="AD309" s="145"/>
      <c r="AE309" s="145"/>
      <c r="AF309" s="145"/>
      <c r="AG309" s="145"/>
      <c r="AH309" s="145"/>
      <c r="AI309" s="145"/>
    </row>
    <row r="310" spans="2:35" s="111" customFormat="1" ht="13.8" x14ac:dyDescent="0.45">
      <c r="B310" s="350" t="e">
        <f>VLOOKUP(C310,[1]!Companies[#Data],3,FALSE)</f>
        <v>#REF!</v>
      </c>
      <c r="C310" s="111" t="s">
        <v>609</v>
      </c>
      <c r="D310" s="111" t="s">
        <v>577</v>
      </c>
      <c r="E310" s="111" t="s">
        <v>584</v>
      </c>
      <c r="F310" s="111" t="s">
        <v>61</v>
      </c>
      <c r="G310" s="111" t="s">
        <v>61</v>
      </c>
      <c r="H310" s="111" t="s">
        <v>899</v>
      </c>
      <c r="I310" s="111" t="s">
        <v>529</v>
      </c>
      <c r="J310" s="150">
        <v>68250</v>
      </c>
      <c r="K310" s="111" t="s">
        <v>282</v>
      </c>
      <c r="L310" s="111" t="s">
        <v>282</v>
      </c>
      <c r="M310" s="111" t="s">
        <v>282</v>
      </c>
      <c r="O310" s="111" t="s">
        <v>61</v>
      </c>
      <c r="S310" s="145"/>
      <c r="T310" s="145"/>
      <c r="U310" s="145"/>
      <c r="V310" s="145"/>
      <c r="W310" s="145"/>
      <c r="X310" s="145"/>
      <c r="Y310" s="145"/>
      <c r="Z310" s="145"/>
      <c r="AA310" s="145"/>
      <c r="AB310" s="145"/>
      <c r="AC310" s="145"/>
      <c r="AD310" s="145"/>
      <c r="AE310" s="145"/>
      <c r="AF310" s="145"/>
      <c r="AG310" s="145"/>
      <c r="AH310" s="145"/>
      <c r="AI310" s="145"/>
    </row>
    <row r="311" spans="2:35" s="111" customFormat="1" ht="13.8" x14ac:dyDescent="0.45">
      <c r="B311" s="350" t="e">
        <f>VLOOKUP(C311,[1]!Companies[#Data],3,FALSE)</f>
        <v>#REF!</v>
      </c>
      <c r="C311" s="111" t="s">
        <v>609</v>
      </c>
      <c r="D311" s="111" t="s">
        <v>577</v>
      </c>
      <c r="E311" s="111" t="s">
        <v>584</v>
      </c>
      <c r="F311" s="111" t="s">
        <v>61</v>
      </c>
      <c r="G311" s="111" t="s">
        <v>61</v>
      </c>
      <c r="H311" s="111" t="s">
        <v>900</v>
      </c>
      <c r="I311" s="111" t="s">
        <v>529</v>
      </c>
      <c r="J311" s="150">
        <v>161310</v>
      </c>
      <c r="K311" s="111" t="s">
        <v>282</v>
      </c>
      <c r="L311" s="111" t="s">
        <v>282</v>
      </c>
      <c r="M311" s="111" t="s">
        <v>282</v>
      </c>
      <c r="O311" s="111" t="s">
        <v>61</v>
      </c>
      <c r="S311" s="145"/>
      <c r="T311" s="145"/>
      <c r="U311" s="145"/>
      <c r="V311" s="145"/>
      <c r="W311" s="145"/>
      <c r="X311" s="145"/>
      <c r="Y311" s="145"/>
      <c r="Z311" s="145"/>
      <c r="AA311" s="145"/>
      <c r="AB311" s="145"/>
      <c r="AC311" s="145"/>
      <c r="AD311" s="145"/>
      <c r="AE311" s="145"/>
      <c r="AF311" s="145"/>
      <c r="AG311" s="145"/>
      <c r="AH311" s="145"/>
      <c r="AI311" s="145"/>
    </row>
    <row r="312" spans="2:35" s="111" customFormat="1" ht="13.8" x14ac:dyDescent="0.45">
      <c r="B312" s="350" t="e">
        <f>VLOOKUP(C312,[1]!Companies[#Data],3,FALSE)</f>
        <v>#REF!</v>
      </c>
      <c r="C312" s="111" t="s">
        <v>609</v>
      </c>
      <c r="D312" s="111" t="s">
        <v>577</v>
      </c>
      <c r="E312" s="111" t="s">
        <v>584</v>
      </c>
      <c r="F312" s="111" t="s">
        <v>61</v>
      </c>
      <c r="G312" s="111" t="s">
        <v>61</v>
      </c>
      <c r="H312" s="111" t="s">
        <v>901</v>
      </c>
      <c r="I312" s="111" t="s">
        <v>529</v>
      </c>
      <c r="J312" s="150">
        <v>182970</v>
      </c>
      <c r="K312" s="111" t="s">
        <v>282</v>
      </c>
      <c r="L312" s="111" t="s">
        <v>282</v>
      </c>
      <c r="M312" s="111" t="s">
        <v>282</v>
      </c>
      <c r="O312" s="111" t="s">
        <v>61</v>
      </c>
      <c r="S312" s="145"/>
      <c r="T312" s="145"/>
      <c r="U312" s="145"/>
      <c r="V312" s="145"/>
      <c r="W312" s="145"/>
      <c r="X312" s="145"/>
      <c r="Y312" s="145"/>
      <c r="Z312" s="145"/>
      <c r="AA312" s="145"/>
      <c r="AB312" s="145"/>
      <c r="AC312" s="145"/>
      <c r="AD312" s="145"/>
      <c r="AE312" s="145"/>
      <c r="AF312" s="145"/>
      <c r="AG312" s="145"/>
      <c r="AH312" s="145"/>
      <c r="AI312" s="145"/>
    </row>
    <row r="313" spans="2:35" s="111" customFormat="1" ht="13.8" x14ac:dyDescent="0.45">
      <c r="B313" s="350" t="e">
        <f>VLOOKUP(C313,[1]!Companies[#Data],3,FALSE)</f>
        <v>#REF!</v>
      </c>
      <c r="C313" s="111" t="s">
        <v>609</v>
      </c>
      <c r="D313" s="111" t="s">
        <v>577</v>
      </c>
      <c r="E313" s="111" t="s">
        <v>584</v>
      </c>
      <c r="F313" s="111" t="s">
        <v>61</v>
      </c>
      <c r="G313" s="111" t="s">
        <v>61</v>
      </c>
      <c r="H313" s="111" t="s">
        <v>902</v>
      </c>
      <c r="I313" s="111" t="s">
        <v>529</v>
      </c>
      <c r="J313" s="150">
        <v>246870</v>
      </c>
      <c r="K313" s="111" t="s">
        <v>282</v>
      </c>
      <c r="L313" s="111" t="s">
        <v>282</v>
      </c>
      <c r="M313" s="111" t="s">
        <v>282</v>
      </c>
      <c r="O313" s="111" t="s">
        <v>61</v>
      </c>
      <c r="S313" s="145"/>
      <c r="T313" s="145"/>
      <c r="U313" s="145"/>
      <c r="V313" s="145"/>
      <c r="W313" s="145"/>
      <c r="X313" s="145"/>
      <c r="Y313" s="145"/>
      <c r="Z313" s="145"/>
      <c r="AA313" s="145"/>
      <c r="AB313" s="145"/>
      <c r="AC313" s="145"/>
      <c r="AD313" s="145"/>
      <c r="AE313" s="145"/>
      <c r="AF313" s="145"/>
      <c r="AG313" s="145"/>
      <c r="AH313" s="145"/>
      <c r="AI313" s="145"/>
    </row>
    <row r="314" spans="2:35" s="111" customFormat="1" ht="13.8" x14ac:dyDescent="0.45">
      <c r="B314" s="350" t="e">
        <f>VLOOKUP(C314,[1]!Companies[#Data],3,FALSE)</f>
        <v>#REF!</v>
      </c>
      <c r="C314" s="111" t="s">
        <v>609</v>
      </c>
      <c r="D314" s="111" t="s">
        <v>577</v>
      </c>
      <c r="E314" s="111" t="s">
        <v>584</v>
      </c>
      <c r="F314" s="111" t="s">
        <v>61</v>
      </c>
      <c r="G314" s="111" t="s">
        <v>61</v>
      </c>
      <c r="H314" s="111" t="s">
        <v>903</v>
      </c>
      <c r="I314" s="111" t="s">
        <v>529</v>
      </c>
      <c r="J314" s="150">
        <v>2889.53</v>
      </c>
      <c r="K314" s="111" t="s">
        <v>282</v>
      </c>
      <c r="L314" s="111" t="s">
        <v>282</v>
      </c>
      <c r="M314" s="111" t="s">
        <v>282</v>
      </c>
      <c r="O314" s="111" t="s">
        <v>61</v>
      </c>
      <c r="S314" s="145"/>
      <c r="T314" s="145"/>
      <c r="U314" s="145"/>
      <c r="V314" s="145"/>
      <c r="W314" s="145"/>
      <c r="X314" s="145"/>
      <c r="Y314" s="145"/>
      <c r="Z314" s="145"/>
      <c r="AA314" s="145"/>
      <c r="AB314" s="145"/>
      <c r="AC314" s="145"/>
      <c r="AD314" s="145"/>
      <c r="AE314" s="145"/>
      <c r="AF314" s="145"/>
      <c r="AG314" s="145"/>
      <c r="AH314" s="145"/>
      <c r="AI314" s="145"/>
    </row>
    <row r="315" spans="2:35" s="111" customFormat="1" ht="13.8" x14ac:dyDescent="0.45">
      <c r="B315" s="350" t="e">
        <f>VLOOKUP(C315,[1]!Companies[#Data],3,FALSE)</f>
        <v>#REF!</v>
      </c>
      <c r="C315" s="111" t="s">
        <v>609</v>
      </c>
      <c r="D315" s="111" t="s">
        <v>577</v>
      </c>
      <c r="E315" s="111" t="s">
        <v>584</v>
      </c>
      <c r="F315" s="111" t="s">
        <v>61</v>
      </c>
      <c r="G315" s="111" t="s">
        <v>61</v>
      </c>
      <c r="H315" s="111" t="s">
        <v>904</v>
      </c>
      <c r="I315" s="111" t="s">
        <v>529</v>
      </c>
      <c r="J315" s="150">
        <v>955.5</v>
      </c>
      <c r="K315" s="111" t="s">
        <v>282</v>
      </c>
      <c r="L315" s="111" t="s">
        <v>282</v>
      </c>
      <c r="M315" s="111" t="s">
        <v>282</v>
      </c>
      <c r="O315" s="111" t="s">
        <v>61</v>
      </c>
      <c r="S315" s="145"/>
      <c r="T315" s="145"/>
      <c r="U315" s="145"/>
      <c r="V315" s="145"/>
      <c r="W315" s="145"/>
      <c r="X315" s="145"/>
      <c r="Y315" s="145"/>
      <c r="Z315" s="145"/>
      <c r="AA315" s="145"/>
      <c r="AB315" s="145"/>
      <c r="AC315" s="145"/>
      <c r="AD315" s="145"/>
      <c r="AE315" s="145"/>
      <c r="AF315" s="145"/>
      <c r="AG315" s="145"/>
      <c r="AH315" s="145"/>
      <c r="AI315" s="145"/>
    </row>
    <row r="316" spans="2:35" s="111" customFormat="1" ht="13.8" x14ac:dyDescent="0.45">
      <c r="B316" s="350" t="e">
        <f>VLOOKUP(C316,[1]!Companies[#Data],3,FALSE)</f>
        <v>#REF!</v>
      </c>
      <c r="C316" s="111" t="s">
        <v>609</v>
      </c>
      <c r="D316" s="111" t="s">
        <v>577</v>
      </c>
      <c r="E316" s="111" t="s">
        <v>584</v>
      </c>
      <c r="F316" s="111" t="s">
        <v>61</v>
      </c>
      <c r="G316" s="111" t="s">
        <v>61</v>
      </c>
      <c r="H316" s="111" t="s">
        <v>905</v>
      </c>
      <c r="I316" s="111" t="s">
        <v>529</v>
      </c>
      <c r="J316" s="150">
        <v>2971.46</v>
      </c>
      <c r="K316" s="111" t="s">
        <v>282</v>
      </c>
      <c r="L316" s="111" t="s">
        <v>282</v>
      </c>
      <c r="M316" s="111" t="s">
        <v>282</v>
      </c>
      <c r="O316" s="111" t="s">
        <v>61</v>
      </c>
      <c r="S316" s="145"/>
      <c r="T316" s="145"/>
      <c r="U316" s="145"/>
      <c r="V316" s="145"/>
      <c r="W316" s="145"/>
      <c r="X316" s="145"/>
      <c r="Y316" s="145"/>
      <c r="Z316" s="145"/>
      <c r="AA316" s="145"/>
      <c r="AB316" s="145"/>
      <c r="AC316" s="145"/>
      <c r="AD316" s="145"/>
      <c r="AE316" s="145"/>
      <c r="AF316" s="145"/>
      <c r="AG316" s="145"/>
      <c r="AH316" s="145"/>
      <c r="AI316" s="145"/>
    </row>
    <row r="317" spans="2:35" s="111" customFormat="1" ht="13.8" x14ac:dyDescent="0.45">
      <c r="B317" s="350" t="e">
        <f>VLOOKUP(C317,[1]!Companies[#Data],3,FALSE)</f>
        <v>#REF!</v>
      </c>
      <c r="C317" s="111" t="s">
        <v>609</v>
      </c>
      <c r="D317" s="111" t="s">
        <v>577</v>
      </c>
      <c r="E317" s="111" t="s">
        <v>584</v>
      </c>
      <c r="F317" s="111" t="s">
        <v>61</v>
      </c>
      <c r="G317" s="111" t="s">
        <v>61</v>
      </c>
      <c r="H317" s="111" t="s">
        <v>906</v>
      </c>
      <c r="I317" s="111" t="s">
        <v>529</v>
      </c>
      <c r="J317" s="150">
        <v>706.5</v>
      </c>
      <c r="K317" s="111" t="s">
        <v>282</v>
      </c>
      <c r="L317" s="111" t="s">
        <v>282</v>
      </c>
      <c r="M317" s="111" t="s">
        <v>282</v>
      </c>
      <c r="O317" s="111" t="s">
        <v>61</v>
      </c>
      <c r="S317" s="145"/>
      <c r="T317" s="145"/>
      <c r="U317" s="145"/>
      <c r="V317" s="145"/>
      <c r="W317" s="145"/>
      <c r="X317" s="145"/>
      <c r="Y317" s="145"/>
      <c r="Z317" s="145"/>
      <c r="AA317" s="145"/>
      <c r="AB317" s="145"/>
      <c r="AC317" s="145"/>
      <c r="AD317" s="145"/>
      <c r="AE317" s="145"/>
      <c r="AF317" s="145"/>
      <c r="AG317" s="145"/>
      <c r="AH317" s="145"/>
      <c r="AI317" s="145"/>
    </row>
    <row r="318" spans="2:35" s="111" customFormat="1" ht="13.8" x14ac:dyDescent="0.45">
      <c r="B318" s="350" t="e">
        <f>VLOOKUP(C318,[1]!Companies[#Data],3,FALSE)</f>
        <v>#REF!</v>
      </c>
      <c r="C318" s="111" t="s">
        <v>609</v>
      </c>
      <c r="D318" s="111" t="s">
        <v>577</v>
      </c>
      <c r="E318" s="111" t="s">
        <v>584</v>
      </c>
      <c r="F318" s="111" t="s">
        <v>61</v>
      </c>
      <c r="G318" s="111" t="s">
        <v>61</v>
      </c>
      <c r="H318" s="111" t="s">
        <v>907</v>
      </c>
      <c r="I318" s="111" t="s">
        <v>529</v>
      </c>
      <c r="J318" s="150">
        <v>1525.5</v>
      </c>
      <c r="K318" s="111" t="s">
        <v>282</v>
      </c>
      <c r="L318" s="111" t="s">
        <v>282</v>
      </c>
      <c r="M318" s="111" t="s">
        <v>282</v>
      </c>
      <c r="O318" s="111" t="s">
        <v>61</v>
      </c>
      <c r="S318" s="145"/>
      <c r="T318" s="145"/>
      <c r="U318" s="145"/>
      <c r="V318" s="145"/>
      <c r="W318" s="145"/>
      <c r="X318" s="145"/>
      <c r="Y318" s="145"/>
      <c r="Z318" s="145"/>
      <c r="AA318" s="145"/>
      <c r="AB318" s="145"/>
      <c r="AC318" s="145"/>
      <c r="AD318" s="145"/>
      <c r="AE318" s="145"/>
      <c r="AF318" s="145"/>
      <c r="AG318" s="145"/>
      <c r="AH318" s="145"/>
      <c r="AI318" s="145"/>
    </row>
    <row r="319" spans="2:35" s="111" customFormat="1" ht="13.8" x14ac:dyDescent="0.45">
      <c r="B319" s="350" t="e">
        <f>VLOOKUP(C319,[1]!Companies[#Data],3,FALSE)</f>
        <v>#REF!</v>
      </c>
      <c r="C319" s="111" t="s">
        <v>609</v>
      </c>
      <c r="D319" s="111" t="s">
        <v>577</v>
      </c>
      <c r="E319" s="111" t="s">
        <v>584</v>
      </c>
      <c r="F319" s="111" t="s">
        <v>61</v>
      </c>
      <c r="G319" s="111" t="s">
        <v>61</v>
      </c>
      <c r="H319" s="111" t="s">
        <v>908</v>
      </c>
      <c r="I319" s="111" t="s">
        <v>529</v>
      </c>
      <c r="J319" s="150">
        <v>1667.25</v>
      </c>
      <c r="K319" s="111" t="s">
        <v>282</v>
      </c>
      <c r="L319" s="111" t="s">
        <v>282</v>
      </c>
      <c r="M319" s="111" t="s">
        <v>282</v>
      </c>
      <c r="O319" s="111" t="s">
        <v>61</v>
      </c>
      <c r="S319" s="145"/>
      <c r="T319" s="145"/>
      <c r="U319" s="145"/>
      <c r="V319" s="145"/>
      <c r="W319" s="145"/>
      <c r="X319" s="145"/>
      <c r="Y319" s="145"/>
      <c r="Z319" s="145"/>
      <c r="AA319" s="145"/>
      <c r="AB319" s="145"/>
      <c r="AC319" s="145"/>
      <c r="AD319" s="145"/>
      <c r="AE319" s="145"/>
      <c r="AF319" s="145"/>
      <c r="AG319" s="145"/>
      <c r="AH319" s="145"/>
      <c r="AI319" s="145"/>
    </row>
    <row r="320" spans="2:35" s="111" customFormat="1" ht="13.8" x14ac:dyDescent="0.45">
      <c r="B320" s="350" t="e">
        <f>VLOOKUP(C320,[1]!Companies[#Data],3,FALSE)</f>
        <v>#REF!</v>
      </c>
      <c r="C320" s="111" t="s">
        <v>609</v>
      </c>
      <c r="D320" s="111" t="s">
        <v>577</v>
      </c>
      <c r="E320" s="111" t="s">
        <v>584</v>
      </c>
      <c r="F320" s="111" t="s">
        <v>61</v>
      </c>
      <c r="G320" s="111" t="s">
        <v>61</v>
      </c>
      <c r="H320" s="111" t="s">
        <v>909</v>
      </c>
      <c r="I320" s="111" t="s">
        <v>529</v>
      </c>
      <c r="J320" s="150">
        <v>78600</v>
      </c>
      <c r="K320" s="111" t="s">
        <v>282</v>
      </c>
      <c r="L320" s="111" t="s">
        <v>282</v>
      </c>
      <c r="M320" s="111" t="s">
        <v>282</v>
      </c>
      <c r="O320" s="111" t="s">
        <v>61</v>
      </c>
      <c r="S320" s="145"/>
      <c r="T320" s="145"/>
      <c r="U320" s="145"/>
      <c r="V320" s="145"/>
      <c r="W320" s="145"/>
      <c r="X320" s="145"/>
      <c r="Y320" s="145"/>
      <c r="Z320" s="145"/>
      <c r="AA320" s="145"/>
      <c r="AB320" s="145"/>
      <c r="AC320" s="145"/>
      <c r="AD320" s="145"/>
      <c r="AE320" s="145"/>
      <c r="AF320" s="145"/>
      <c r="AG320" s="145"/>
      <c r="AH320" s="145"/>
      <c r="AI320" s="145"/>
    </row>
    <row r="321" spans="2:35" s="111" customFormat="1" ht="13.8" x14ac:dyDescent="0.45">
      <c r="B321" s="350" t="e">
        <f>VLOOKUP(C321,[1]!Companies[#Data],3,FALSE)</f>
        <v>#REF!</v>
      </c>
      <c r="C321" s="111" t="s">
        <v>609</v>
      </c>
      <c r="D321" s="111" t="s">
        <v>577</v>
      </c>
      <c r="E321" s="111" t="s">
        <v>584</v>
      </c>
      <c r="F321" s="111" t="s">
        <v>61</v>
      </c>
      <c r="G321" s="111" t="s">
        <v>61</v>
      </c>
      <c r="H321" s="111" t="s">
        <v>910</v>
      </c>
      <c r="I321" s="111" t="s">
        <v>529</v>
      </c>
      <c r="J321" s="150">
        <v>98550</v>
      </c>
      <c r="K321" s="111" t="s">
        <v>282</v>
      </c>
      <c r="L321" s="111" t="s">
        <v>282</v>
      </c>
      <c r="M321" s="111" t="s">
        <v>282</v>
      </c>
      <c r="O321" s="111" t="s">
        <v>61</v>
      </c>
      <c r="S321" s="145"/>
      <c r="T321" s="145"/>
      <c r="U321" s="145"/>
      <c r="V321" s="145"/>
      <c r="W321" s="145"/>
      <c r="X321" s="145"/>
      <c r="Y321" s="145"/>
      <c r="Z321" s="145"/>
      <c r="AA321" s="145"/>
      <c r="AB321" s="145"/>
      <c r="AC321" s="145"/>
      <c r="AD321" s="145"/>
      <c r="AE321" s="145"/>
      <c r="AF321" s="145"/>
      <c r="AG321" s="145"/>
      <c r="AH321" s="145"/>
      <c r="AI321" s="145"/>
    </row>
    <row r="322" spans="2:35" s="111" customFormat="1" ht="13.8" x14ac:dyDescent="0.45">
      <c r="B322" s="350" t="e">
        <f>VLOOKUP(C322,[1]!Companies[#Data],3,FALSE)</f>
        <v>#REF!</v>
      </c>
      <c r="C322" s="111" t="s">
        <v>612</v>
      </c>
      <c r="D322" s="111" t="s">
        <v>577</v>
      </c>
      <c r="E322" s="111" t="s">
        <v>584</v>
      </c>
      <c r="F322" s="111" t="s">
        <v>61</v>
      </c>
      <c r="G322" s="111" t="s">
        <v>61</v>
      </c>
      <c r="H322" s="111" t="s">
        <v>911</v>
      </c>
      <c r="I322" s="111" t="s">
        <v>529</v>
      </c>
      <c r="J322" s="150">
        <v>86970</v>
      </c>
      <c r="K322" s="111" t="s">
        <v>282</v>
      </c>
      <c r="L322" s="111" t="s">
        <v>282</v>
      </c>
      <c r="M322" s="111" t="s">
        <v>282</v>
      </c>
      <c r="O322" s="111" t="s">
        <v>61</v>
      </c>
      <c r="S322" s="145"/>
      <c r="T322" s="145"/>
      <c r="U322" s="145"/>
      <c r="V322" s="145"/>
      <c r="W322" s="145"/>
      <c r="X322" s="145"/>
      <c r="Y322" s="145"/>
      <c r="Z322" s="145"/>
      <c r="AA322" s="145"/>
      <c r="AB322" s="145"/>
      <c r="AC322" s="145"/>
      <c r="AD322" s="145"/>
      <c r="AE322" s="145"/>
      <c r="AF322" s="145"/>
      <c r="AG322" s="145"/>
      <c r="AH322" s="145"/>
      <c r="AI322" s="145"/>
    </row>
    <row r="323" spans="2:35" s="111" customFormat="1" ht="13.8" x14ac:dyDescent="0.45">
      <c r="B323" s="350" t="e">
        <f>VLOOKUP(C323,[1]!Companies[#Data],3,FALSE)</f>
        <v>#REF!</v>
      </c>
      <c r="C323" s="111" t="s">
        <v>912</v>
      </c>
      <c r="D323" s="111" t="s">
        <v>577</v>
      </c>
      <c r="E323" s="111" t="s">
        <v>584</v>
      </c>
      <c r="F323" s="111" t="s">
        <v>61</v>
      </c>
      <c r="G323" s="111" t="s">
        <v>61</v>
      </c>
      <c r="H323" s="111" t="s">
        <v>913</v>
      </c>
      <c r="I323" s="111" t="s">
        <v>529</v>
      </c>
      <c r="J323" s="150">
        <v>1485000</v>
      </c>
      <c r="K323" s="111" t="s">
        <v>282</v>
      </c>
      <c r="L323" s="111" t="s">
        <v>282</v>
      </c>
      <c r="M323" s="111" t="s">
        <v>282</v>
      </c>
      <c r="O323" s="111" t="s">
        <v>61</v>
      </c>
      <c r="S323" s="145"/>
      <c r="T323" s="145"/>
      <c r="U323" s="145"/>
      <c r="V323" s="145"/>
      <c r="W323" s="145"/>
      <c r="X323" s="145"/>
      <c r="Y323" s="145"/>
      <c r="Z323" s="145"/>
      <c r="AA323" s="145"/>
      <c r="AB323" s="145"/>
      <c r="AC323" s="145"/>
      <c r="AD323" s="145"/>
      <c r="AE323" s="145"/>
      <c r="AF323" s="145"/>
      <c r="AG323" s="145"/>
      <c r="AH323" s="145"/>
      <c r="AI323" s="145"/>
    </row>
    <row r="324" spans="2:35" s="111" customFormat="1" ht="13.8" x14ac:dyDescent="0.45">
      <c r="B324" s="350" t="e">
        <f>VLOOKUP(C324,[1]!Companies[#Data],3,FALSE)</f>
        <v>#REF!</v>
      </c>
      <c r="C324" s="111" t="s">
        <v>912</v>
      </c>
      <c r="D324" s="111" t="s">
        <v>577</v>
      </c>
      <c r="E324" s="111" t="s">
        <v>584</v>
      </c>
      <c r="F324" s="111" t="s">
        <v>61</v>
      </c>
      <c r="G324" s="111" t="s">
        <v>61</v>
      </c>
      <c r="H324" s="111" t="s">
        <v>914</v>
      </c>
      <c r="I324" s="111" t="s">
        <v>529</v>
      </c>
      <c r="J324" s="150">
        <v>256500</v>
      </c>
      <c r="K324" s="111" t="s">
        <v>282</v>
      </c>
      <c r="L324" s="111" t="s">
        <v>282</v>
      </c>
      <c r="M324" s="111" t="s">
        <v>282</v>
      </c>
      <c r="O324" s="111" t="s">
        <v>61</v>
      </c>
      <c r="S324" s="145"/>
      <c r="T324" s="145"/>
      <c r="U324" s="145"/>
      <c r="V324" s="145"/>
      <c r="W324" s="145"/>
      <c r="X324" s="145"/>
      <c r="Y324" s="145"/>
      <c r="Z324" s="145"/>
      <c r="AA324" s="145"/>
      <c r="AB324" s="145"/>
      <c r="AC324" s="145"/>
      <c r="AD324" s="145"/>
      <c r="AE324" s="145"/>
      <c r="AF324" s="145"/>
      <c r="AG324" s="145"/>
      <c r="AH324" s="145"/>
      <c r="AI324" s="145"/>
    </row>
    <row r="325" spans="2:35" s="111" customFormat="1" ht="13.8" x14ac:dyDescent="0.45">
      <c r="B325" s="350" t="e">
        <f>VLOOKUP(C325,[1]!Companies[#Data],3,FALSE)</f>
        <v>#REF!</v>
      </c>
      <c r="C325" s="111" t="s">
        <v>912</v>
      </c>
      <c r="D325" s="111" t="s">
        <v>577</v>
      </c>
      <c r="E325" s="111" t="s">
        <v>584</v>
      </c>
      <c r="F325" s="111" t="s">
        <v>61</v>
      </c>
      <c r="G325" s="111" t="s">
        <v>61</v>
      </c>
      <c r="H325" s="111" t="s">
        <v>915</v>
      </c>
      <c r="I325" s="111" t="s">
        <v>529</v>
      </c>
      <c r="J325" s="150">
        <v>373920</v>
      </c>
      <c r="K325" s="111" t="s">
        <v>282</v>
      </c>
      <c r="L325" s="111" t="s">
        <v>282</v>
      </c>
      <c r="M325" s="111" t="s">
        <v>282</v>
      </c>
      <c r="O325" s="111" t="s">
        <v>61</v>
      </c>
      <c r="S325" s="145"/>
      <c r="T325" s="145"/>
      <c r="U325" s="145"/>
      <c r="V325" s="145"/>
      <c r="W325" s="145"/>
      <c r="X325" s="145"/>
      <c r="Y325" s="145"/>
      <c r="Z325" s="145"/>
      <c r="AA325" s="145"/>
      <c r="AB325" s="145"/>
      <c r="AC325" s="145"/>
      <c r="AD325" s="145"/>
      <c r="AE325" s="145"/>
      <c r="AF325" s="145"/>
      <c r="AG325" s="145"/>
      <c r="AH325" s="145"/>
      <c r="AI325" s="145"/>
    </row>
    <row r="326" spans="2:35" s="111" customFormat="1" ht="13.8" x14ac:dyDescent="0.45">
      <c r="B326" s="350" t="e">
        <f>VLOOKUP(C326,[1]!Companies[#Data],3,FALSE)</f>
        <v>#REF!</v>
      </c>
      <c r="C326" s="111" t="s">
        <v>912</v>
      </c>
      <c r="D326" s="111" t="s">
        <v>577</v>
      </c>
      <c r="E326" s="111" t="s">
        <v>584</v>
      </c>
      <c r="F326" s="111" t="s">
        <v>61</v>
      </c>
      <c r="G326" s="111" t="s">
        <v>61</v>
      </c>
      <c r="H326" s="111" t="s">
        <v>916</v>
      </c>
      <c r="I326" s="111" t="s">
        <v>529</v>
      </c>
      <c r="J326" s="150">
        <v>43200</v>
      </c>
      <c r="K326" s="111" t="s">
        <v>282</v>
      </c>
      <c r="L326" s="111" t="s">
        <v>282</v>
      </c>
      <c r="M326" s="111" t="s">
        <v>282</v>
      </c>
      <c r="O326" s="111" t="s">
        <v>61</v>
      </c>
      <c r="S326" s="145"/>
      <c r="T326" s="145"/>
      <c r="U326" s="145"/>
      <c r="V326" s="145"/>
      <c r="W326" s="145"/>
      <c r="X326" s="145"/>
      <c r="Y326" s="145"/>
      <c r="Z326" s="145"/>
      <c r="AA326" s="145"/>
      <c r="AB326" s="145"/>
      <c r="AC326" s="145"/>
      <c r="AD326" s="145"/>
      <c r="AE326" s="145"/>
      <c r="AF326" s="145"/>
      <c r="AG326" s="145"/>
      <c r="AH326" s="145"/>
      <c r="AI326" s="145"/>
    </row>
    <row r="327" spans="2:35" s="111" customFormat="1" ht="13.8" x14ac:dyDescent="0.45">
      <c r="B327" s="350" t="e">
        <f>VLOOKUP(C327,[1]!Companies[#Data],3,FALSE)</f>
        <v>#REF!</v>
      </c>
      <c r="C327" s="111" t="s">
        <v>912</v>
      </c>
      <c r="D327" s="111" t="s">
        <v>577</v>
      </c>
      <c r="E327" s="111" t="s">
        <v>584</v>
      </c>
      <c r="F327" s="111" t="s">
        <v>61</v>
      </c>
      <c r="G327" s="111" t="s">
        <v>61</v>
      </c>
      <c r="H327" s="111" t="s">
        <v>917</v>
      </c>
      <c r="I327" s="111" t="s">
        <v>529</v>
      </c>
      <c r="J327" s="150">
        <v>20755.64</v>
      </c>
      <c r="K327" s="111" t="s">
        <v>282</v>
      </c>
      <c r="L327" s="111" t="s">
        <v>282</v>
      </c>
      <c r="M327" s="111" t="s">
        <v>282</v>
      </c>
      <c r="O327" s="111" t="s">
        <v>61</v>
      </c>
      <c r="S327" s="145"/>
      <c r="T327" s="145"/>
      <c r="U327" s="145"/>
      <c r="V327" s="145"/>
      <c r="W327" s="145"/>
      <c r="X327" s="145"/>
      <c r="Y327" s="145"/>
      <c r="Z327" s="145"/>
      <c r="AA327" s="145"/>
      <c r="AB327" s="145"/>
      <c r="AC327" s="145"/>
      <c r="AD327" s="145"/>
      <c r="AE327" s="145"/>
      <c r="AF327" s="145"/>
      <c r="AG327" s="145"/>
      <c r="AH327" s="145"/>
      <c r="AI327" s="145"/>
    </row>
    <row r="328" spans="2:35" s="111" customFormat="1" ht="13.8" x14ac:dyDescent="0.45">
      <c r="B328" s="350" t="e">
        <f>VLOOKUP(C328,[1]!Companies[#Data],3,FALSE)</f>
        <v>#REF!</v>
      </c>
      <c r="C328" s="111" t="s">
        <v>912</v>
      </c>
      <c r="D328" s="111" t="s">
        <v>577</v>
      </c>
      <c r="E328" s="111" t="s">
        <v>584</v>
      </c>
      <c r="F328" s="111" t="s">
        <v>61</v>
      </c>
      <c r="G328" s="111" t="s">
        <v>61</v>
      </c>
      <c r="H328" s="111" t="s">
        <v>918</v>
      </c>
      <c r="I328" s="111" t="s">
        <v>529</v>
      </c>
      <c r="J328" s="150">
        <v>54540</v>
      </c>
      <c r="K328" s="111" t="s">
        <v>282</v>
      </c>
      <c r="L328" s="111" t="s">
        <v>282</v>
      </c>
      <c r="M328" s="111" t="s">
        <v>282</v>
      </c>
      <c r="O328" s="111" t="s">
        <v>61</v>
      </c>
      <c r="S328" s="145"/>
      <c r="T328" s="145"/>
      <c r="U328" s="145"/>
      <c r="V328" s="145"/>
      <c r="W328" s="145"/>
      <c r="X328" s="145"/>
      <c r="Y328" s="145"/>
      <c r="Z328" s="145"/>
      <c r="AA328" s="145"/>
      <c r="AB328" s="145"/>
      <c r="AC328" s="145"/>
      <c r="AD328" s="145"/>
      <c r="AE328" s="145"/>
      <c r="AF328" s="145"/>
      <c r="AG328" s="145"/>
      <c r="AH328" s="145"/>
      <c r="AI328" s="145"/>
    </row>
    <row r="329" spans="2:35" s="111" customFormat="1" ht="13.8" x14ac:dyDescent="0.45">
      <c r="B329" s="350" t="e">
        <f>VLOOKUP(C329,[1]!Companies[#Data],3,FALSE)</f>
        <v>#REF!</v>
      </c>
      <c r="C329" s="111" t="s">
        <v>912</v>
      </c>
      <c r="D329" s="111" t="s">
        <v>577</v>
      </c>
      <c r="E329" s="111" t="s">
        <v>584</v>
      </c>
      <c r="F329" s="111" t="s">
        <v>61</v>
      </c>
      <c r="G329" s="111" t="s">
        <v>61</v>
      </c>
      <c r="H329" s="111" t="s">
        <v>919</v>
      </c>
      <c r="I329" s="111" t="s">
        <v>529</v>
      </c>
      <c r="J329" s="150">
        <v>193200</v>
      </c>
      <c r="K329" s="111" t="s">
        <v>282</v>
      </c>
      <c r="L329" s="111" t="s">
        <v>282</v>
      </c>
      <c r="M329" s="111" t="s">
        <v>282</v>
      </c>
      <c r="O329" s="111" t="s">
        <v>61</v>
      </c>
      <c r="S329" s="145"/>
      <c r="T329" s="145"/>
      <c r="U329" s="145"/>
      <c r="V329" s="145"/>
      <c r="W329" s="145"/>
      <c r="X329" s="145"/>
      <c r="Y329" s="145"/>
      <c r="Z329" s="145"/>
      <c r="AA329" s="145"/>
      <c r="AB329" s="145"/>
      <c r="AC329" s="145"/>
      <c r="AD329" s="145"/>
      <c r="AE329" s="145"/>
      <c r="AF329" s="145"/>
      <c r="AG329" s="145"/>
      <c r="AH329" s="145"/>
      <c r="AI329" s="145"/>
    </row>
    <row r="330" spans="2:35" s="111" customFormat="1" ht="13.8" x14ac:dyDescent="0.45">
      <c r="B330" s="350" t="e">
        <f>VLOOKUP(C330,[1]!Companies[#Data],3,FALSE)</f>
        <v>#REF!</v>
      </c>
      <c r="C330" s="111" t="s">
        <v>920</v>
      </c>
      <c r="D330" s="111" t="s">
        <v>577</v>
      </c>
      <c r="E330" s="111" t="s">
        <v>584</v>
      </c>
      <c r="F330" s="111" t="s">
        <v>61</v>
      </c>
      <c r="G330" s="111" t="s">
        <v>61</v>
      </c>
      <c r="H330" s="111" t="s">
        <v>921</v>
      </c>
      <c r="I330" s="111" t="s">
        <v>529</v>
      </c>
      <c r="J330" s="150">
        <v>295830</v>
      </c>
      <c r="K330" s="111" t="s">
        <v>282</v>
      </c>
      <c r="L330" s="111" t="s">
        <v>282</v>
      </c>
      <c r="M330" s="111" t="s">
        <v>282</v>
      </c>
      <c r="O330" s="111" t="s">
        <v>61</v>
      </c>
      <c r="S330" s="145"/>
      <c r="T330" s="145"/>
      <c r="U330" s="145"/>
      <c r="V330" s="145"/>
      <c r="W330" s="145"/>
      <c r="X330" s="145"/>
      <c r="Y330" s="145"/>
      <c r="Z330" s="145"/>
      <c r="AA330" s="145"/>
      <c r="AB330" s="145"/>
      <c r="AC330" s="145"/>
      <c r="AD330" s="145"/>
      <c r="AE330" s="145"/>
      <c r="AF330" s="145"/>
      <c r="AG330" s="145"/>
      <c r="AH330" s="145"/>
      <c r="AI330" s="145"/>
    </row>
    <row r="331" spans="2:35" s="111" customFormat="1" ht="13.8" x14ac:dyDescent="0.45">
      <c r="B331" s="350" t="e">
        <f>VLOOKUP(C331,[1]!Companies[#Data],3,FALSE)</f>
        <v>#REF!</v>
      </c>
      <c r="C331" s="111" t="s">
        <v>920</v>
      </c>
      <c r="D331" s="111" t="s">
        <v>577</v>
      </c>
      <c r="E331" s="111" t="s">
        <v>584</v>
      </c>
      <c r="F331" s="111" t="s">
        <v>61</v>
      </c>
      <c r="G331" s="111" t="s">
        <v>61</v>
      </c>
      <c r="H331" s="111" t="s">
        <v>922</v>
      </c>
      <c r="I331" s="111" t="s">
        <v>529</v>
      </c>
      <c r="J331" s="150">
        <v>83100</v>
      </c>
      <c r="K331" s="111" t="s">
        <v>282</v>
      </c>
      <c r="L331" s="111" t="s">
        <v>282</v>
      </c>
      <c r="M331" s="111" t="s">
        <v>282</v>
      </c>
      <c r="O331" s="111" t="s">
        <v>61</v>
      </c>
      <c r="S331" s="145"/>
      <c r="T331" s="145"/>
      <c r="U331" s="145"/>
      <c r="V331" s="145"/>
      <c r="W331" s="145"/>
      <c r="X331" s="145"/>
      <c r="Y331" s="145"/>
      <c r="Z331" s="145"/>
      <c r="AA331" s="145"/>
      <c r="AB331" s="145"/>
      <c r="AC331" s="145"/>
      <c r="AD331" s="145"/>
      <c r="AE331" s="145"/>
      <c r="AF331" s="145"/>
      <c r="AG331" s="145"/>
      <c r="AH331" s="145"/>
      <c r="AI331" s="145"/>
    </row>
    <row r="332" spans="2:35" s="111" customFormat="1" ht="13.8" x14ac:dyDescent="0.45">
      <c r="B332" s="350" t="e">
        <f>VLOOKUP(C332,[1]!Companies[#Data],3,FALSE)</f>
        <v>#REF!</v>
      </c>
      <c r="C332" s="111" t="s">
        <v>920</v>
      </c>
      <c r="D332" s="111" t="s">
        <v>577</v>
      </c>
      <c r="E332" s="111" t="s">
        <v>584</v>
      </c>
      <c r="F332" s="111" t="s">
        <v>61</v>
      </c>
      <c r="G332" s="111" t="s">
        <v>61</v>
      </c>
      <c r="H332" s="111" t="s">
        <v>923</v>
      </c>
      <c r="I332" s="111" t="s">
        <v>529</v>
      </c>
      <c r="J332" s="150">
        <v>627840</v>
      </c>
      <c r="K332" s="111" t="s">
        <v>282</v>
      </c>
      <c r="L332" s="111" t="s">
        <v>282</v>
      </c>
      <c r="M332" s="111" t="s">
        <v>282</v>
      </c>
      <c r="O332" s="111" t="s">
        <v>61</v>
      </c>
      <c r="S332" s="145"/>
      <c r="T332" s="145"/>
      <c r="U332" s="145"/>
      <c r="V332" s="145"/>
      <c r="W332" s="145"/>
      <c r="X332" s="145"/>
      <c r="Y332" s="145"/>
      <c r="Z332" s="145"/>
      <c r="AA332" s="145"/>
      <c r="AB332" s="145"/>
      <c r="AC332" s="145"/>
      <c r="AD332" s="145"/>
      <c r="AE332" s="145"/>
      <c r="AF332" s="145"/>
      <c r="AG332" s="145"/>
      <c r="AH332" s="145"/>
      <c r="AI332" s="145"/>
    </row>
    <row r="333" spans="2:35" s="111" customFormat="1" ht="13.8" x14ac:dyDescent="0.45">
      <c r="B333" s="350" t="e">
        <f>VLOOKUP(C333,[1]!Companies[#Data],3,FALSE)</f>
        <v>#REF!</v>
      </c>
      <c r="C333" s="111" t="s">
        <v>924</v>
      </c>
      <c r="D333" s="111" t="s">
        <v>577</v>
      </c>
      <c r="E333" s="111" t="s">
        <v>584</v>
      </c>
      <c r="F333" s="111" t="s">
        <v>61</v>
      </c>
      <c r="G333" s="111" t="s">
        <v>61</v>
      </c>
      <c r="H333" s="111" t="s">
        <v>925</v>
      </c>
      <c r="I333" s="111" t="s">
        <v>529</v>
      </c>
      <c r="J333" s="150">
        <v>2768.63</v>
      </c>
      <c r="K333" s="111" t="s">
        <v>282</v>
      </c>
      <c r="L333" s="111" t="s">
        <v>282</v>
      </c>
      <c r="M333" s="111" t="s">
        <v>282</v>
      </c>
      <c r="O333" s="111" t="s">
        <v>61</v>
      </c>
      <c r="S333" s="145"/>
      <c r="T333" s="145"/>
      <c r="U333" s="145"/>
      <c r="V333" s="145"/>
      <c r="W333" s="145"/>
      <c r="X333" s="145"/>
      <c r="Y333" s="145"/>
      <c r="Z333" s="145"/>
      <c r="AA333" s="145"/>
      <c r="AB333" s="145"/>
      <c r="AC333" s="145"/>
      <c r="AD333" s="145"/>
      <c r="AE333" s="145"/>
      <c r="AF333" s="145"/>
      <c r="AG333" s="145"/>
      <c r="AH333" s="145"/>
      <c r="AI333" s="145"/>
    </row>
    <row r="334" spans="2:35" s="111" customFormat="1" ht="13.8" x14ac:dyDescent="0.45">
      <c r="B334" s="350" t="e">
        <f>VLOOKUP(C334,[1]!Companies[#Data],3,FALSE)</f>
        <v>#REF!</v>
      </c>
      <c r="C334" s="111" t="s">
        <v>924</v>
      </c>
      <c r="D334" s="111" t="s">
        <v>577</v>
      </c>
      <c r="E334" s="111" t="s">
        <v>584</v>
      </c>
      <c r="F334" s="111" t="s">
        <v>61</v>
      </c>
      <c r="G334" s="111" t="s">
        <v>61</v>
      </c>
      <c r="H334" s="111" t="s">
        <v>926</v>
      </c>
      <c r="I334" s="111" t="s">
        <v>529</v>
      </c>
      <c r="J334" s="150">
        <v>35003</v>
      </c>
      <c r="K334" s="111" t="s">
        <v>282</v>
      </c>
      <c r="L334" s="111" t="s">
        <v>282</v>
      </c>
      <c r="M334" s="111" t="s">
        <v>282</v>
      </c>
      <c r="O334" s="111" t="s">
        <v>61</v>
      </c>
      <c r="S334" s="145"/>
      <c r="T334" s="145"/>
      <c r="U334" s="145"/>
      <c r="V334" s="145"/>
      <c r="W334" s="145"/>
      <c r="X334" s="145"/>
      <c r="Y334" s="145"/>
      <c r="Z334" s="145"/>
      <c r="AA334" s="145"/>
      <c r="AB334" s="145"/>
      <c r="AC334" s="145"/>
      <c r="AD334" s="145"/>
      <c r="AE334" s="145"/>
      <c r="AF334" s="145"/>
      <c r="AG334" s="145"/>
      <c r="AH334" s="145"/>
      <c r="AI334" s="145"/>
    </row>
    <row r="335" spans="2:35" s="111" customFormat="1" ht="13.8" x14ac:dyDescent="0.45">
      <c r="B335" s="350" t="e">
        <f>VLOOKUP(C335,[1]!Companies[#Data],3,FALSE)</f>
        <v>#REF!</v>
      </c>
      <c r="C335" s="111" t="s">
        <v>924</v>
      </c>
      <c r="D335" s="111" t="s">
        <v>577</v>
      </c>
      <c r="E335" s="111" t="s">
        <v>584</v>
      </c>
      <c r="F335" s="111" t="s">
        <v>61</v>
      </c>
      <c r="G335" s="111" t="s">
        <v>61</v>
      </c>
      <c r="H335" s="111" t="s">
        <v>927</v>
      </c>
      <c r="I335" s="111" t="s">
        <v>529</v>
      </c>
      <c r="J335" s="150">
        <v>97585</v>
      </c>
      <c r="K335" s="111" t="s">
        <v>282</v>
      </c>
      <c r="L335" s="111" t="s">
        <v>282</v>
      </c>
      <c r="M335" s="111" t="s">
        <v>282</v>
      </c>
      <c r="O335" s="111" t="s">
        <v>61</v>
      </c>
      <c r="S335" s="145"/>
      <c r="T335" s="145"/>
      <c r="U335" s="145"/>
      <c r="V335" s="145"/>
      <c r="W335" s="145"/>
      <c r="X335" s="145"/>
      <c r="Y335" s="145"/>
      <c r="Z335" s="145"/>
      <c r="AA335" s="145"/>
      <c r="AB335" s="145"/>
      <c r="AC335" s="145"/>
      <c r="AD335" s="145"/>
      <c r="AE335" s="145"/>
      <c r="AF335" s="145"/>
      <c r="AG335" s="145"/>
      <c r="AH335" s="145"/>
      <c r="AI335" s="145"/>
    </row>
    <row r="336" spans="2:35" s="111" customFormat="1" ht="13.8" x14ac:dyDescent="0.45">
      <c r="B336" s="350" t="e">
        <f>VLOOKUP(C336,[1]!Companies[#Data],3,FALSE)</f>
        <v>#REF!</v>
      </c>
      <c r="C336" s="111" t="s">
        <v>924</v>
      </c>
      <c r="D336" s="111" t="s">
        <v>577</v>
      </c>
      <c r="E336" s="111" t="s">
        <v>584</v>
      </c>
      <c r="F336" s="111" t="s">
        <v>61</v>
      </c>
      <c r="G336" s="111" t="s">
        <v>61</v>
      </c>
      <c r="H336" s="111" t="s">
        <v>928</v>
      </c>
      <c r="I336" s="111" t="s">
        <v>529</v>
      </c>
      <c r="J336" s="150">
        <v>10092</v>
      </c>
      <c r="K336" s="111" t="s">
        <v>282</v>
      </c>
      <c r="L336" s="111" t="s">
        <v>282</v>
      </c>
      <c r="M336" s="111" t="s">
        <v>282</v>
      </c>
      <c r="O336" s="111" t="s">
        <v>61</v>
      </c>
      <c r="S336" s="145"/>
      <c r="T336" s="145"/>
      <c r="U336" s="145"/>
      <c r="V336" s="145"/>
      <c r="W336" s="145"/>
      <c r="X336" s="145"/>
      <c r="Y336" s="145"/>
      <c r="Z336" s="145"/>
      <c r="AA336" s="145"/>
      <c r="AB336" s="145"/>
      <c r="AC336" s="145"/>
      <c r="AD336" s="145"/>
      <c r="AE336" s="145"/>
      <c r="AF336" s="145"/>
      <c r="AG336" s="145"/>
      <c r="AH336" s="145"/>
      <c r="AI336" s="145"/>
    </row>
    <row r="337" spans="2:35" s="111" customFormat="1" ht="13.8" x14ac:dyDescent="0.45">
      <c r="B337" s="350" t="e">
        <f>VLOOKUP(C337,[1]!Companies[#Data],3,FALSE)</f>
        <v>#REF!</v>
      </c>
      <c r="C337" s="111" t="s">
        <v>924</v>
      </c>
      <c r="D337" s="111" t="s">
        <v>577</v>
      </c>
      <c r="E337" s="111" t="s">
        <v>584</v>
      </c>
      <c r="F337" s="111" t="s">
        <v>61</v>
      </c>
      <c r="G337" s="111" t="s">
        <v>61</v>
      </c>
      <c r="H337" s="111" t="s">
        <v>929</v>
      </c>
      <c r="I337" s="111" t="s">
        <v>529</v>
      </c>
      <c r="J337" s="150">
        <v>126092.58</v>
      </c>
      <c r="K337" s="111" t="s">
        <v>282</v>
      </c>
      <c r="L337" s="111" t="s">
        <v>282</v>
      </c>
      <c r="M337" s="111" t="s">
        <v>282</v>
      </c>
      <c r="O337" s="111" t="s">
        <v>61</v>
      </c>
      <c r="S337" s="145"/>
      <c r="T337" s="145"/>
      <c r="U337" s="145"/>
      <c r="V337" s="145"/>
      <c r="W337" s="145"/>
      <c r="X337" s="145"/>
      <c r="Y337" s="145"/>
      <c r="Z337" s="145"/>
      <c r="AA337" s="145"/>
      <c r="AB337" s="145"/>
      <c r="AC337" s="145"/>
      <c r="AD337" s="145"/>
      <c r="AE337" s="145"/>
      <c r="AF337" s="145"/>
      <c r="AG337" s="145"/>
      <c r="AH337" s="145"/>
      <c r="AI337" s="145"/>
    </row>
    <row r="338" spans="2:35" s="111" customFormat="1" ht="13.8" x14ac:dyDescent="0.45">
      <c r="B338" s="350" t="e">
        <f>VLOOKUP(C338,[1]!Companies[#Data],3,FALSE)</f>
        <v>#REF!</v>
      </c>
      <c r="C338" s="111" t="s">
        <v>924</v>
      </c>
      <c r="D338" s="111" t="s">
        <v>577</v>
      </c>
      <c r="E338" s="111" t="s">
        <v>584</v>
      </c>
      <c r="F338" s="111" t="s">
        <v>61</v>
      </c>
      <c r="G338" s="111" t="s">
        <v>61</v>
      </c>
      <c r="H338" s="111" t="s">
        <v>930</v>
      </c>
      <c r="I338" s="111" t="s">
        <v>529</v>
      </c>
      <c r="J338" s="150">
        <v>154500</v>
      </c>
      <c r="K338" s="111" t="s">
        <v>282</v>
      </c>
      <c r="L338" s="111" t="s">
        <v>282</v>
      </c>
      <c r="M338" s="111" t="s">
        <v>282</v>
      </c>
      <c r="O338" s="111" t="s">
        <v>61</v>
      </c>
      <c r="S338" s="145"/>
      <c r="T338" s="145"/>
      <c r="U338" s="145"/>
      <c r="V338" s="145"/>
      <c r="W338" s="145"/>
      <c r="X338" s="145"/>
      <c r="Y338" s="145"/>
      <c r="Z338" s="145"/>
      <c r="AA338" s="145"/>
      <c r="AB338" s="145"/>
      <c r="AC338" s="145"/>
      <c r="AD338" s="145"/>
      <c r="AE338" s="145"/>
      <c r="AF338" s="145"/>
      <c r="AG338" s="145"/>
      <c r="AH338" s="145"/>
      <c r="AI338" s="145"/>
    </row>
    <row r="339" spans="2:35" s="111" customFormat="1" ht="13.8" x14ac:dyDescent="0.45">
      <c r="B339" s="350" t="e">
        <f>VLOOKUP(C339,[1]!Companies[#Data],3,FALSE)</f>
        <v>#REF!</v>
      </c>
      <c r="C339" s="111" t="s">
        <v>924</v>
      </c>
      <c r="D339" s="111" t="s">
        <v>577</v>
      </c>
      <c r="E339" s="111" t="s">
        <v>584</v>
      </c>
      <c r="F339" s="111" t="s">
        <v>61</v>
      </c>
      <c r="G339" s="111" t="s">
        <v>61</v>
      </c>
      <c r="H339" s="111" t="s">
        <v>931</v>
      </c>
      <c r="I339" s="111" t="s">
        <v>529</v>
      </c>
      <c r="J339" s="150">
        <v>35840</v>
      </c>
      <c r="K339" s="111" t="s">
        <v>282</v>
      </c>
      <c r="L339" s="111" t="s">
        <v>282</v>
      </c>
      <c r="M339" s="111" t="s">
        <v>282</v>
      </c>
      <c r="O339" s="111" t="s">
        <v>61</v>
      </c>
      <c r="S339" s="145"/>
      <c r="T339" s="145"/>
      <c r="U339" s="145"/>
      <c r="V339" s="145"/>
      <c r="W339" s="145"/>
      <c r="X339" s="145"/>
      <c r="Y339" s="145"/>
      <c r="Z339" s="145"/>
      <c r="AA339" s="145"/>
      <c r="AB339" s="145"/>
      <c r="AC339" s="145"/>
      <c r="AD339" s="145"/>
      <c r="AE339" s="145"/>
      <c r="AF339" s="145"/>
      <c r="AG339" s="145"/>
      <c r="AH339" s="145"/>
      <c r="AI339" s="145"/>
    </row>
    <row r="340" spans="2:35" s="111" customFormat="1" ht="13.8" x14ac:dyDescent="0.45">
      <c r="B340" s="350" t="e">
        <f>VLOOKUP(C340,[1]!Companies[#Data],3,FALSE)</f>
        <v>#REF!</v>
      </c>
      <c r="C340" s="111" t="s">
        <v>924</v>
      </c>
      <c r="D340" s="111" t="s">
        <v>577</v>
      </c>
      <c r="E340" s="111" t="s">
        <v>584</v>
      </c>
      <c r="F340" s="111" t="s">
        <v>61</v>
      </c>
      <c r="G340" s="111" t="s">
        <v>61</v>
      </c>
      <c r="H340" s="111" t="s">
        <v>932</v>
      </c>
      <c r="I340" s="111" t="s">
        <v>529</v>
      </c>
      <c r="J340" s="150">
        <v>9275</v>
      </c>
      <c r="K340" s="111" t="s">
        <v>282</v>
      </c>
      <c r="L340" s="111" t="s">
        <v>282</v>
      </c>
      <c r="M340" s="111" t="s">
        <v>282</v>
      </c>
      <c r="O340" s="111" t="s">
        <v>61</v>
      </c>
      <c r="S340" s="145"/>
      <c r="T340" s="145"/>
      <c r="U340" s="145"/>
      <c r="V340" s="145"/>
      <c r="W340" s="145"/>
      <c r="X340" s="145"/>
      <c r="Y340" s="145"/>
      <c r="Z340" s="145"/>
      <c r="AA340" s="145"/>
      <c r="AB340" s="145"/>
      <c r="AC340" s="145"/>
      <c r="AD340" s="145"/>
      <c r="AE340" s="145"/>
      <c r="AF340" s="145"/>
      <c r="AG340" s="145"/>
      <c r="AH340" s="145"/>
      <c r="AI340" s="145"/>
    </row>
    <row r="341" spans="2:35" s="111" customFormat="1" ht="13.8" x14ac:dyDescent="0.45">
      <c r="B341" s="350" t="e">
        <f>VLOOKUP(C341,[1]!Companies[#Data],3,FALSE)</f>
        <v>#REF!</v>
      </c>
      <c r="C341" s="111" t="s">
        <v>924</v>
      </c>
      <c r="D341" s="111" t="s">
        <v>577</v>
      </c>
      <c r="E341" s="111" t="s">
        <v>584</v>
      </c>
      <c r="F341" s="111" t="s">
        <v>61</v>
      </c>
      <c r="G341" s="111" t="s">
        <v>61</v>
      </c>
      <c r="H341" s="111" t="s">
        <v>933</v>
      </c>
      <c r="I341" s="111" t="s">
        <v>529</v>
      </c>
      <c r="J341" s="150">
        <v>15785</v>
      </c>
      <c r="K341" s="111" t="s">
        <v>282</v>
      </c>
      <c r="L341" s="111" t="s">
        <v>282</v>
      </c>
      <c r="M341" s="111" t="s">
        <v>282</v>
      </c>
      <c r="O341" s="111" t="s">
        <v>61</v>
      </c>
      <c r="S341" s="145"/>
      <c r="T341" s="145"/>
      <c r="U341" s="145"/>
      <c r="V341" s="145"/>
      <c r="W341" s="145"/>
      <c r="X341" s="145"/>
      <c r="Y341" s="145"/>
      <c r="Z341" s="145"/>
      <c r="AA341" s="145"/>
      <c r="AB341" s="145"/>
      <c r="AC341" s="145"/>
      <c r="AD341" s="145"/>
      <c r="AE341" s="145"/>
      <c r="AF341" s="145"/>
      <c r="AG341" s="145"/>
      <c r="AH341" s="145"/>
      <c r="AI341" s="145"/>
    </row>
    <row r="342" spans="2:35" s="111" customFormat="1" ht="13.8" x14ac:dyDescent="0.45">
      <c r="B342" s="350" t="e">
        <f>VLOOKUP(C342,[1]!Companies[#Data],3,FALSE)</f>
        <v>#REF!</v>
      </c>
      <c r="C342" s="111" t="s">
        <v>924</v>
      </c>
      <c r="D342" s="111" t="s">
        <v>577</v>
      </c>
      <c r="E342" s="111" t="s">
        <v>584</v>
      </c>
      <c r="F342" s="111" t="s">
        <v>61</v>
      </c>
      <c r="G342" s="111" t="s">
        <v>61</v>
      </c>
      <c r="H342" s="111" t="s">
        <v>934</v>
      </c>
      <c r="I342" s="111" t="s">
        <v>529</v>
      </c>
      <c r="J342" s="150">
        <v>160287.93</v>
      </c>
      <c r="K342" s="111" t="s">
        <v>282</v>
      </c>
      <c r="L342" s="111" t="s">
        <v>282</v>
      </c>
      <c r="M342" s="111" t="s">
        <v>282</v>
      </c>
      <c r="O342" s="111" t="s">
        <v>61</v>
      </c>
      <c r="S342" s="145"/>
      <c r="T342" s="145"/>
      <c r="U342" s="145"/>
      <c r="V342" s="145"/>
      <c r="W342" s="145"/>
      <c r="X342" s="145"/>
      <c r="Y342" s="145"/>
      <c r="Z342" s="145"/>
      <c r="AA342" s="145"/>
      <c r="AB342" s="145"/>
      <c r="AC342" s="145"/>
      <c r="AD342" s="145"/>
      <c r="AE342" s="145"/>
      <c r="AF342" s="145"/>
      <c r="AG342" s="145"/>
      <c r="AH342" s="145"/>
      <c r="AI342" s="145"/>
    </row>
    <row r="343" spans="2:35" s="111" customFormat="1" ht="13.8" x14ac:dyDescent="0.45">
      <c r="B343" s="350" t="e">
        <f>VLOOKUP(C343,[1]!Companies[#Data],3,FALSE)</f>
        <v>#REF!</v>
      </c>
      <c r="C343" s="111" t="s">
        <v>924</v>
      </c>
      <c r="D343" s="111" t="s">
        <v>577</v>
      </c>
      <c r="E343" s="111" t="s">
        <v>584</v>
      </c>
      <c r="F343" s="111" t="s">
        <v>61</v>
      </c>
      <c r="G343" s="111" t="s">
        <v>61</v>
      </c>
      <c r="H343" s="111" t="s">
        <v>935</v>
      </c>
      <c r="I343" s="111" t="s">
        <v>529</v>
      </c>
      <c r="J343" s="150">
        <v>20130.93</v>
      </c>
      <c r="K343" s="111" t="s">
        <v>282</v>
      </c>
      <c r="L343" s="111" t="s">
        <v>282</v>
      </c>
      <c r="M343" s="111" t="s">
        <v>282</v>
      </c>
      <c r="O343" s="111" t="s">
        <v>61</v>
      </c>
      <c r="S343" s="145"/>
      <c r="T343" s="145"/>
      <c r="U343" s="145"/>
      <c r="V343" s="145"/>
      <c r="W343" s="145"/>
      <c r="X343" s="145"/>
      <c r="Y343" s="145"/>
      <c r="Z343" s="145"/>
      <c r="AA343" s="145"/>
      <c r="AB343" s="145"/>
      <c r="AC343" s="145"/>
      <c r="AD343" s="145"/>
      <c r="AE343" s="145"/>
      <c r="AF343" s="145"/>
      <c r="AG343" s="145"/>
      <c r="AH343" s="145"/>
      <c r="AI343" s="145"/>
    </row>
    <row r="344" spans="2:35" s="111" customFormat="1" ht="13.8" x14ac:dyDescent="0.45">
      <c r="B344" s="350" t="e">
        <f>VLOOKUP(C344,[1]!Companies[#Data],3,FALSE)</f>
        <v>#REF!</v>
      </c>
      <c r="C344" s="111" t="s">
        <v>924</v>
      </c>
      <c r="D344" s="111" t="s">
        <v>577</v>
      </c>
      <c r="E344" s="111" t="s">
        <v>584</v>
      </c>
      <c r="F344" s="111" t="s">
        <v>61</v>
      </c>
      <c r="G344" s="111" t="s">
        <v>61</v>
      </c>
      <c r="H344" s="111" t="s">
        <v>936</v>
      </c>
      <c r="I344" s="111" t="s">
        <v>529</v>
      </c>
      <c r="J344" s="150">
        <v>71098.14</v>
      </c>
      <c r="K344" s="111" t="s">
        <v>282</v>
      </c>
      <c r="L344" s="111" t="s">
        <v>282</v>
      </c>
      <c r="M344" s="111" t="s">
        <v>282</v>
      </c>
      <c r="O344" s="111" t="s">
        <v>61</v>
      </c>
      <c r="S344" s="145"/>
      <c r="T344" s="145"/>
      <c r="U344" s="145"/>
      <c r="V344" s="145"/>
      <c r="W344" s="145"/>
      <c r="X344" s="145"/>
      <c r="Y344" s="145"/>
      <c r="Z344" s="145"/>
      <c r="AA344" s="145"/>
      <c r="AB344" s="145"/>
      <c r="AC344" s="145"/>
      <c r="AD344" s="145"/>
      <c r="AE344" s="145"/>
      <c r="AF344" s="145"/>
      <c r="AG344" s="145"/>
      <c r="AH344" s="145"/>
      <c r="AI344" s="145"/>
    </row>
    <row r="345" spans="2:35" s="111" customFormat="1" ht="13.8" x14ac:dyDescent="0.45">
      <c r="B345" s="350" t="e">
        <f>VLOOKUP(C345,[1]!Companies[#Data],3,FALSE)</f>
        <v>#REF!</v>
      </c>
      <c r="C345" s="111" t="s">
        <v>924</v>
      </c>
      <c r="D345" s="111" t="s">
        <v>577</v>
      </c>
      <c r="E345" s="111" t="s">
        <v>584</v>
      </c>
      <c r="F345" s="111" t="s">
        <v>61</v>
      </c>
      <c r="G345" s="111" t="s">
        <v>61</v>
      </c>
      <c r="H345" s="111" t="s">
        <v>937</v>
      </c>
      <c r="I345" s="111" t="s">
        <v>529</v>
      </c>
      <c r="J345" s="150">
        <v>19238.310000000001</v>
      </c>
      <c r="K345" s="111" t="s">
        <v>282</v>
      </c>
      <c r="L345" s="111" t="s">
        <v>282</v>
      </c>
      <c r="M345" s="111" t="s">
        <v>282</v>
      </c>
      <c r="O345" s="111" t="s">
        <v>61</v>
      </c>
      <c r="S345" s="145"/>
      <c r="T345" s="145"/>
      <c r="U345" s="145"/>
      <c r="V345" s="145"/>
      <c r="W345" s="145"/>
      <c r="X345" s="145"/>
      <c r="Y345" s="145"/>
      <c r="Z345" s="145"/>
      <c r="AA345" s="145"/>
      <c r="AB345" s="145"/>
      <c r="AC345" s="145"/>
      <c r="AD345" s="145"/>
      <c r="AE345" s="145"/>
      <c r="AF345" s="145"/>
      <c r="AG345" s="145"/>
      <c r="AH345" s="145"/>
      <c r="AI345" s="145"/>
    </row>
    <row r="346" spans="2:35" s="111" customFormat="1" ht="13.8" x14ac:dyDescent="0.45">
      <c r="B346" s="350" t="e">
        <f>VLOOKUP(C346,[1]!Companies[#Data],3,FALSE)</f>
        <v>#REF!</v>
      </c>
      <c r="C346" s="111" t="s">
        <v>924</v>
      </c>
      <c r="D346" s="111" t="s">
        <v>577</v>
      </c>
      <c r="E346" s="111" t="s">
        <v>584</v>
      </c>
      <c r="F346" s="111" t="s">
        <v>61</v>
      </c>
      <c r="G346" s="111" t="s">
        <v>61</v>
      </c>
      <c r="H346" s="111" t="s">
        <v>938</v>
      </c>
      <c r="I346" s="111" t="s">
        <v>529</v>
      </c>
      <c r="J346" s="150">
        <v>351000</v>
      </c>
      <c r="K346" s="111" t="s">
        <v>282</v>
      </c>
      <c r="L346" s="111" t="s">
        <v>282</v>
      </c>
      <c r="M346" s="111" t="s">
        <v>282</v>
      </c>
      <c r="O346" s="111" t="s">
        <v>61</v>
      </c>
      <c r="S346" s="145"/>
      <c r="T346" s="145"/>
      <c r="U346" s="145"/>
      <c r="V346" s="145"/>
      <c r="W346" s="145"/>
      <c r="X346" s="145"/>
      <c r="Y346" s="145"/>
      <c r="Z346" s="145"/>
      <c r="AA346" s="145"/>
      <c r="AB346" s="145"/>
      <c r="AC346" s="145"/>
      <c r="AD346" s="145"/>
      <c r="AE346" s="145"/>
      <c r="AF346" s="145"/>
      <c r="AG346" s="145"/>
      <c r="AH346" s="145"/>
      <c r="AI346" s="145"/>
    </row>
    <row r="347" spans="2:35" s="111" customFormat="1" ht="13.8" x14ac:dyDescent="0.45">
      <c r="B347" s="350" t="e">
        <f>VLOOKUP(C347,[1]!Companies[#Data],3,FALSE)</f>
        <v>#REF!</v>
      </c>
      <c r="C347" s="111" t="s">
        <v>924</v>
      </c>
      <c r="D347" s="111" t="s">
        <v>577</v>
      </c>
      <c r="E347" s="111" t="s">
        <v>584</v>
      </c>
      <c r="F347" s="111" t="s">
        <v>61</v>
      </c>
      <c r="G347" s="111" t="s">
        <v>61</v>
      </c>
      <c r="H347" s="111" t="s">
        <v>939</v>
      </c>
      <c r="I347" s="111" t="s">
        <v>529</v>
      </c>
      <c r="J347" s="150">
        <v>91231.39</v>
      </c>
      <c r="K347" s="111" t="s">
        <v>282</v>
      </c>
      <c r="L347" s="111" t="s">
        <v>282</v>
      </c>
      <c r="M347" s="111" t="s">
        <v>282</v>
      </c>
      <c r="O347" s="111" t="s">
        <v>61</v>
      </c>
      <c r="S347" s="145"/>
      <c r="T347" s="145"/>
      <c r="U347" s="145"/>
      <c r="V347" s="145"/>
      <c r="W347" s="145"/>
      <c r="X347" s="145"/>
      <c r="Y347" s="145"/>
      <c r="Z347" s="145"/>
      <c r="AA347" s="145"/>
      <c r="AB347" s="145"/>
      <c r="AC347" s="145"/>
      <c r="AD347" s="145"/>
      <c r="AE347" s="145"/>
      <c r="AF347" s="145"/>
      <c r="AG347" s="145"/>
      <c r="AH347" s="145"/>
      <c r="AI347" s="145"/>
    </row>
    <row r="348" spans="2:35" s="111" customFormat="1" ht="13.8" x14ac:dyDescent="0.45">
      <c r="B348" s="350" t="e">
        <f>VLOOKUP(C348,[1]!Companies[#Data],3,FALSE)</f>
        <v>#REF!</v>
      </c>
      <c r="C348" s="111" t="s">
        <v>924</v>
      </c>
      <c r="D348" s="111" t="s">
        <v>577</v>
      </c>
      <c r="E348" s="111" t="s">
        <v>584</v>
      </c>
      <c r="F348" s="111" t="s">
        <v>61</v>
      </c>
      <c r="G348" s="111" t="s">
        <v>61</v>
      </c>
      <c r="H348" s="111" t="s">
        <v>940</v>
      </c>
      <c r="I348" s="111" t="s">
        <v>529</v>
      </c>
      <c r="J348" s="150">
        <v>177120</v>
      </c>
      <c r="K348" s="111" t="s">
        <v>282</v>
      </c>
      <c r="L348" s="111" t="s">
        <v>282</v>
      </c>
      <c r="M348" s="111" t="s">
        <v>282</v>
      </c>
      <c r="O348" s="111" t="s">
        <v>61</v>
      </c>
      <c r="S348" s="145"/>
      <c r="T348" s="145"/>
      <c r="U348" s="145"/>
      <c r="V348" s="145"/>
      <c r="W348" s="145"/>
      <c r="X348" s="145"/>
      <c r="Y348" s="145"/>
      <c r="Z348" s="145"/>
      <c r="AA348" s="145"/>
      <c r="AB348" s="145"/>
      <c r="AC348" s="145"/>
      <c r="AD348" s="145"/>
      <c r="AE348" s="145"/>
      <c r="AF348" s="145"/>
      <c r="AG348" s="145"/>
      <c r="AH348" s="145"/>
      <c r="AI348" s="145"/>
    </row>
    <row r="349" spans="2:35" s="111" customFormat="1" ht="13.8" x14ac:dyDescent="0.45">
      <c r="B349" s="350" t="e">
        <f>VLOOKUP(C349,[1]!Companies[#Data],3,FALSE)</f>
        <v>#REF!</v>
      </c>
      <c r="C349" s="111" t="s">
        <v>924</v>
      </c>
      <c r="D349" s="111" t="s">
        <v>577</v>
      </c>
      <c r="E349" s="111" t="s">
        <v>584</v>
      </c>
      <c r="F349" s="111" t="s">
        <v>61</v>
      </c>
      <c r="G349" s="111" t="s">
        <v>61</v>
      </c>
      <c r="H349" s="111" t="s">
        <v>941</v>
      </c>
      <c r="I349" s="111" t="s">
        <v>529</v>
      </c>
      <c r="J349" s="150">
        <v>22140</v>
      </c>
      <c r="K349" s="111" t="s">
        <v>282</v>
      </c>
      <c r="L349" s="111" t="s">
        <v>282</v>
      </c>
      <c r="M349" s="111" t="s">
        <v>282</v>
      </c>
      <c r="O349" s="111" t="s">
        <v>61</v>
      </c>
      <c r="S349" s="145"/>
      <c r="T349" s="145"/>
      <c r="U349" s="145"/>
      <c r="V349" s="145"/>
      <c r="W349" s="145"/>
      <c r="X349" s="145"/>
      <c r="Y349" s="145"/>
      <c r="Z349" s="145"/>
      <c r="AA349" s="145"/>
      <c r="AB349" s="145"/>
      <c r="AC349" s="145"/>
      <c r="AD349" s="145"/>
      <c r="AE349" s="145"/>
      <c r="AF349" s="145"/>
      <c r="AG349" s="145"/>
      <c r="AH349" s="145"/>
      <c r="AI349" s="145"/>
    </row>
    <row r="350" spans="2:35" s="111" customFormat="1" ht="13.8" x14ac:dyDescent="0.45">
      <c r="B350" s="350" t="e">
        <f>VLOOKUP(C350,[1]!Companies[#Data],3,FALSE)</f>
        <v>#REF!</v>
      </c>
      <c r="C350" s="111" t="s">
        <v>924</v>
      </c>
      <c r="D350" s="111" t="s">
        <v>577</v>
      </c>
      <c r="E350" s="111" t="s">
        <v>584</v>
      </c>
      <c r="F350" s="111" t="s">
        <v>61</v>
      </c>
      <c r="G350" s="111" t="s">
        <v>61</v>
      </c>
      <c r="H350" s="111" t="s">
        <v>942</v>
      </c>
      <c r="I350" s="111" t="s">
        <v>529</v>
      </c>
      <c r="J350" s="150">
        <v>35007.64</v>
      </c>
      <c r="K350" s="111" t="s">
        <v>282</v>
      </c>
      <c r="L350" s="111" t="s">
        <v>282</v>
      </c>
      <c r="M350" s="111" t="s">
        <v>282</v>
      </c>
      <c r="O350" s="111" t="s">
        <v>61</v>
      </c>
      <c r="S350" s="145"/>
      <c r="T350" s="145"/>
      <c r="U350" s="145"/>
      <c r="V350" s="145"/>
      <c r="W350" s="145"/>
      <c r="X350" s="145"/>
      <c r="Y350" s="145"/>
      <c r="Z350" s="145"/>
      <c r="AA350" s="145"/>
      <c r="AB350" s="145"/>
      <c r="AC350" s="145"/>
      <c r="AD350" s="145"/>
      <c r="AE350" s="145"/>
      <c r="AF350" s="145"/>
      <c r="AG350" s="145"/>
      <c r="AH350" s="145"/>
      <c r="AI350" s="145"/>
    </row>
    <row r="351" spans="2:35" s="111" customFormat="1" ht="13.8" x14ac:dyDescent="0.45">
      <c r="B351" s="350" t="e">
        <f>VLOOKUP(C351,[1]!Companies[#Data],3,FALSE)</f>
        <v>#REF!</v>
      </c>
      <c r="C351" s="111" t="s">
        <v>924</v>
      </c>
      <c r="D351" s="111" t="s">
        <v>577</v>
      </c>
      <c r="E351" s="111" t="s">
        <v>584</v>
      </c>
      <c r="F351" s="111" t="s">
        <v>61</v>
      </c>
      <c r="G351" s="111" t="s">
        <v>61</v>
      </c>
      <c r="H351" s="111" t="s">
        <v>943</v>
      </c>
      <c r="I351" s="111" t="s">
        <v>529</v>
      </c>
      <c r="J351" s="150">
        <v>10081.27</v>
      </c>
      <c r="K351" s="111" t="s">
        <v>282</v>
      </c>
      <c r="L351" s="111" t="s">
        <v>282</v>
      </c>
      <c r="M351" s="111" t="s">
        <v>282</v>
      </c>
      <c r="O351" s="111" t="s">
        <v>61</v>
      </c>
      <c r="S351" s="145"/>
      <c r="T351" s="145"/>
      <c r="U351" s="145"/>
      <c r="V351" s="145"/>
      <c r="W351" s="145"/>
      <c r="X351" s="145"/>
      <c r="Y351" s="145"/>
      <c r="Z351" s="145"/>
      <c r="AA351" s="145"/>
      <c r="AB351" s="145"/>
      <c r="AC351" s="145"/>
      <c r="AD351" s="145"/>
      <c r="AE351" s="145"/>
      <c r="AF351" s="145"/>
      <c r="AG351" s="145"/>
      <c r="AH351" s="145"/>
      <c r="AI351" s="145"/>
    </row>
    <row r="352" spans="2:35" s="111" customFormat="1" ht="13.8" x14ac:dyDescent="0.45">
      <c r="B352" s="350" t="e">
        <f>VLOOKUP(C352,[1]!Companies[#Data],3,FALSE)</f>
        <v>#REF!</v>
      </c>
      <c r="C352" s="111" t="s">
        <v>924</v>
      </c>
      <c r="D352" s="111" t="s">
        <v>577</v>
      </c>
      <c r="E352" s="111" t="s">
        <v>584</v>
      </c>
      <c r="F352" s="111" t="s">
        <v>61</v>
      </c>
      <c r="G352" s="111" t="s">
        <v>61</v>
      </c>
      <c r="H352" s="111" t="s">
        <v>944</v>
      </c>
      <c r="I352" s="111" t="s">
        <v>529</v>
      </c>
      <c r="J352" s="150">
        <v>450600</v>
      </c>
      <c r="K352" s="111" t="s">
        <v>282</v>
      </c>
      <c r="L352" s="111" t="s">
        <v>282</v>
      </c>
      <c r="M352" s="111" t="s">
        <v>282</v>
      </c>
      <c r="O352" s="111" t="s">
        <v>61</v>
      </c>
      <c r="S352" s="145"/>
      <c r="T352" s="145"/>
      <c r="U352" s="145"/>
      <c r="V352" s="145"/>
      <c r="W352" s="145"/>
      <c r="X352" s="145"/>
      <c r="Y352" s="145"/>
      <c r="Z352" s="145"/>
      <c r="AA352" s="145"/>
      <c r="AB352" s="145"/>
      <c r="AC352" s="145"/>
      <c r="AD352" s="145"/>
      <c r="AE352" s="145"/>
      <c r="AF352" s="145"/>
      <c r="AG352" s="145"/>
      <c r="AH352" s="145"/>
      <c r="AI352" s="145"/>
    </row>
    <row r="353" spans="2:35" s="111" customFormat="1" ht="13.8" x14ac:dyDescent="0.45">
      <c r="B353" s="350" t="e">
        <f>VLOOKUP(C353,[1]!Companies[#Data],3,FALSE)</f>
        <v>#REF!</v>
      </c>
      <c r="C353" s="111" t="s">
        <v>924</v>
      </c>
      <c r="D353" s="111" t="s">
        <v>577</v>
      </c>
      <c r="E353" s="111" t="s">
        <v>584</v>
      </c>
      <c r="F353" s="111" t="s">
        <v>61</v>
      </c>
      <c r="G353" s="111" t="s">
        <v>61</v>
      </c>
      <c r="H353" s="111" t="s">
        <v>945</v>
      </c>
      <c r="I353" s="111" t="s">
        <v>529</v>
      </c>
      <c r="J353" s="150">
        <v>133200</v>
      </c>
      <c r="K353" s="111" t="s">
        <v>282</v>
      </c>
      <c r="L353" s="111" t="s">
        <v>282</v>
      </c>
      <c r="M353" s="111" t="s">
        <v>282</v>
      </c>
      <c r="O353" s="111" t="s">
        <v>61</v>
      </c>
      <c r="S353" s="145"/>
      <c r="T353" s="145"/>
      <c r="U353" s="145"/>
      <c r="V353" s="145"/>
      <c r="W353" s="145"/>
      <c r="X353" s="145"/>
      <c r="Y353" s="145"/>
      <c r="Z353" s="145"/>
      <c r="AA353" s="145"/>
      <c r="AB353" s="145"/>
      <c r="AC353" s="145"/>
      <c r="AD353" s="145"/>
      <c r="AE353" s="145"/>
      <c r="AF353" s="145"/>
      <c r="AG353" s="145"/>
      <c r="AH353" s="145"/>
      <c r="AI353" s="145"/>
    </row>
    <row r="354" spans="2:35" s="111" customFormat="1" ht="13.8" x14ac:dyDescent="0.45">
      <c r="B354" s="350" t="e">
        <f>VLOOKUP(C354,[1]!Companies[#Data],3,FALSE)</f>
        <v>#REF!</v>
      </c>
      <c r="C354" s="111" t="s">
        <v>924</v>
      </c>
      <c r="D354" s="111" t="s">
        <v>577</v>
      </c>
      <c r="E354" s="111" t="s">
        <v>584</v>
      </c>
      <c r="F354" s="111" t="s">
        <v>61</v>
      </c>
      <c r="G354" s="111" t="s">
        <v>61</v>
      </c>
      <c r="H354" s="111" t="s">
        <v>946</v>
      </c>
      <c r="I354" s="111" t="s">
        <v>529</v>
      </c>
      <c r="J354" s="150">
        <v>505200</v>
      </c>
      <c r="K354" s="111" t="s">
        <v>282</v>
      </c>
      <c r="L354" s="111" t="s">
        <v>282</v>
      </c>
      <c r="M354" s="111" t="s">
        <v>282</v>
      </c>
      <c r="O354" s="111" t="s">
        <v>61</v>
      </c>
      <c r="S354" s="145"/>
      <c r="T354" s="145"/>
      <c r="U354" s="145"/>
      <c r="V354" s="145"/>
      <c r="W354" s="145"/>
      <c r="X354" s="145"/>
      <c r="Y354" s="145"/>
      <c r="Z354" s="145"/>
      <c r="AA354" s="145"/>
      <c r="AB354" s="145"/>
      <c r="AC354" s="145"/>
      <c r="AD354" s="145"/>
      <c r="AE354" s="145"/>
      <c r="AF354" s="145"/>
      <c r="AG354" s="145"/>
      <c r="AH354" s="145"/>
      <c r="AI354" s="145"/>
    </row>
    <row r="355" spans="2:35" s="111" customFormat="1" ht="13.8" x14ac:dyDescent="0.45">
      <c r="B355" s="350" t="e">
        <f>VLOOKUP(C355,[1]!Companies[#Data],3,FALSE)</f>
        <v>#REF!</v>
      </c>
      <c r="C355" s="111" t="s">
        <v>924</v>
      </c>
      <c r="D355" s="111" t="s">
        <v>577</v>
      </c>
      <c r="E355" s="111" t="s">
        <v>584</v>
      </c>
      <c r="F355" s="111" t="s">
        <v>61</v>
      </c>
      <c r="G355" s="111" t="s">
        <v>61</v>
      </c>
      <c r="H355" s="111" t="s">
        <v>947</v>
      </c>
      <c r="I355" s="111" t="s">
        <v>529</v>
      </c>
      <c r="J355" s="150">
        <v>386400</v>
      </c>
      <c r="K355" s="111" t="s">
        <v>282</v>
      </c>
      <c r="L355" s="111" t="s">
        <v>282</v>
      </c>
      <c r="M355" s="111" t="s">
        <v>282</v>
      </c>
      <c r="O355" s="111" t="s">
        <v>61</v>
      </c>
      <c r="S355" s="145"/>
      <c r="T355" s="145"/>
      <c r="U355" s="145"/>
      <c r="V355" s="145"/>
      <c r="W355" s="145"/>
      <c r="X355" s="145"/>
      <c r="Y355" s="145"/>
      <c r="Z355" s="145"/>
      <c r="AA355" s="145"/>
      <c r="AB355" s="145"/>
      <c r="AC355" s="145"/>
      <c r="AD355" s="145"/>
      <c r="AE355" s="145"/>
      <c r="AF355" s="145"/>
      <c r="AG355" s="145"/>
      <c r="AH355" s="145"/>
      <c r="AI355" s="145"/>
    </row>
    <row r="356" spans="2:35" s="111" customFormat="1" ht="13.8" x14ac:dyDescent="0.45">
      <c r="B356" s="350" t="e">
        <f>VLOOKUP(C356,[1]!Companies[#Data],3,FALSE)</f>
        <v>#REF!</v>
      </c>
      <c r="C356" s="111" t="s">
        <v>924</v>
      </c>
      <c r="D356" s="111" t="s">
        <v>577</v>
      </c>
      <c r="E356" s="111" t="s">
        <v>584</v>
      </c>
      <c r="F356" s="111" t="s">
        <v>61</v>
      </c>
      <c r="G356" s="111" t="s">
        <v>61</v>
      </c>
      <c r="H356" s="111" t="s">
        <v>948</v>
      </c>
      <c r="I356" s="111" t="s">
        <v>529</v>
      </c>
      <c r="J356" s="150">
        <v>135600</v>
      </c>
      <c r="K356" s="111" t="s">
        <v>282</v>
      </c>
      <c r="L356" s="111" t="s">
        <v>282</v>
      </c>
      <c r="M356" s="111" t="s">
        <v>282</v>
      </c>
      <c r="O356" s="111" t="s">
        <v>61</v>
      </c>
      <c r="S356" s="145"/>
      <c r="T356" s="145"/>
      <c r="U356" s="145"/>
      <c r="V356" s="145"/>
      <c r="W356" s="145"/>
      <c r="X356" s="145"/>
      <c r="Y356" s="145"/>
      <c r="Z356" s="145"/>
      <c r="AA356" s="145"/>
      <c r="AB356" s="145"/>
      <c r="AC356" s="145"/>
      <c r="AD356" s="145"/>
      <c r="AE356" s="145"/>
      <c r="AF356" s="145"/>
      <c r="AG356" s="145"/>
      <c r="AH356" s="145"/>
      <c r="AI356" s="145"/>
    </row>
    <row r="357" spans="2:35" s="111" customFormat="1" ht="13.8" x14ac:dyDescent="0.45">
      <c r="B357" s="350" t="e">
        <f>VLOOKUP(C357,[1]!Companies[#Data],3,FALSE)</f>
        <v>#REF!</v>
      </c>
      <c r="C357" s="111" t="s">
        <v>924</v>
      </c>
      <c r="D357" s="111" t="s">
        <v>577</v>
      </c>
      <c r="E357" s="111" t="s">
        <v>584</v>
      </c>
      <c r="F357" s="111" t="s">
        <v>61</v>
      </c>
      <c r="G357" s="111" t="s">
        <v>61</v>
      </c>
      <c r="H357" s="111" t="s">
        <v>949</v>
      </c>
      <c r="I357" s="111" t="s">
        <v>529</v>
      </c>
      <c r="J357" s="150">
        <v>75000</v>
      </c>
      <c r="K357" s="111" t="s">
        <v>282</v>
      </c>
      <c r="L357" s="111" t="s">
        <v>282</v>
      </c>
      <c r="M357" s="111" t="s">
        <v>282</v>
      </c>
      <c r="O357" s="111" t="s">
        <v>61</v>
      </c>
      <c r="S357" s="145"/>
      <c r="T357" s="145"/>
      <c r="U357" s="145"/>
      <c r="V357" s="145"/>
      <c r="W357" s="145"/>
      <c r="X357" s="145"/>
      <c r="Y357" s="145"/>
      <c r="Z357" s="145"/>
      <c r="AA357" s="145"/>
      <c r="AB357" s="145"/>
      <c r="AC357" s="145"/>
      <c r="AD357" s="145"/>
      <c r="AE357" s="145"/>
      <c r="AF357" s="145"/>
      <c r="AG357" s="145"/>
      <c r="AH357" s="145"/>
      <c r="AI357" s="145"/>
    </row>
    <row r="358" spans="2:35" s="111" customFormat="1" ht="13.8" x14ac:dyDescent="0.45">
      <c r="B358" s="350" t="e">
        <f>VLOOKUP(C358,[1]!Companies[#Data],3,FALSE)</f>
        <v>#REF!</v>
      </c>
      <c r="C358" s="111" t="s">
        <v>924</v>
      </c>
      <c r="D358" s="111" t="s">
        <v>577</v>
      </c>
      <c r="E358" s="111" t="s">
        <v>584</v>
      </c>
      <c r="F358" s="111" t="s">
        <v>61</v>
      </c>
      <c r="G358" s="111" t="s">
        <v>61</v>
      </c>
      <c r="H358" s="111" t="s">
        <v>950</v>
      </c>
      <c r="I358" s="111" t="s">
        <v>529</v>
      </c>
      <c r="J358" s="150">
        <v>68850</v>
      </c>
      <c r="K358" s="111" t="s">
        <v>282</v>
      </c>
      <c r="L358" s="111" t="s">
        <v>282</v>
      </c>
      <c r="M358" s="111" t="s">
        <v>282</v>
      </c>
      <c r="O358" s="111" t="s">
        <v>61</v>
      </c>
      <c r="S358" s="145"/>
      <c r="T358" s="145"/>
      <c r="U358" s="145"/>
      <c r="V358" s="145"/>
      <c r="W358" s="145"/>
      <c r="X358" s="145"/>
      <c r="Y358" s="145"/>
      <c r="Z358" s="145"/>
      <c r="AA358" s="145"/>
      <c r="AB358" s="145"/>
      <c r="AC358" s="145"/>
      <c r="AD358" s="145"/>
      <c r="AE358" s="145"/>
      <c r="AF358" s="145"/>
      <c r="AG358" s="145"/>
      <c r="AH358" s="145"/>
      <c r="AI358" s="145"/>
    </row>
    <row r="359" spans="2:35" s="111" customFormat="1" ht="13.8" x14ac:dyDescent="0.45">
      <c r="B359" s="350" t="e">
        <f>VLOOKUP(C359,[1]!Companies[#Data],3,FALSE)</f>
        <v>#REF!</v>
      </c>
      <c r="C359" s="111" t="s">
        <v>924</v>
      </c>
      <c r="D359" s="111" t="s">
        <v>577</v>
      </c>
      <c r="E359" s="111" t="s">
        <v>584</v>
      </c>
      <c r="F359" s="111" t="s">
        <v>61</v>
      </c>
      <c r="G359" s="111" t="s">
        <v>61</v>
      </c>
      <c r="H359" s="111" t="s">
        <v>951</v>
      </c>
      <c r="I359" s="111" t="s">
        <v>529</v>
      </c>
      <c r="J359" s="150">
        <v>131835</v>
      </c>
      <c r="K359" s="111" t="s">
        <v>282</v>
      </c>
      <c r="L359" s="111" t="s">
        <v>282</v>
      </c>
      <c r="M359" s="111" t="s">
        <v>282</v>
      </c>
      <c r="O359" s="111" t="s">
        <v>61</v>
      </c>
      <c r="S359" s="145"/>
      <c r="T359" s="145"/>
      <c r="U359" s="145"/>
      <c r="V359" s="145"/>
      <c r="W359" s="145"/>
      <c r="X359" s="145"/>
      <c r="Y359" s="145"/>
      <c r="Z359" s="145"/>
      <c r="AA359" s="145"/>
      <c r="AB359" s="145"/>
      <c r="AC359" s="145"/>
      <c r="AD359" s="145"/>
      <c r="AE359" s="145"/>
      <c r="AF359" s="145"/>
      <c r="AG359" s="145"/>
      <c r="AH359" s="145"/>
      <c r="AI359" s="145"/>
    </row>
    <row r="360" spans="2:35" s="111" customFormat="1" ht="13.8" x14ac:dyDescent="0.45">
      <c r="B360" s="350" t="e">
        <f>VLOOKUP(C360,[1]!Companies[#Data],3,FALSE)</f>
        <v>#REF!</v>
      </c>
      <c r="C360" s="111" t="s">
        <v>924</v>
      </c>
      <c r="D360" s="111" t="s">
        <v>577</v>
      </c>
      <c r="E360" s="111" t="s">
        <v>584</v>
      </c>
      <c r="F360" s="111" t="s">
        <v>61</v>
      </c>
      <c r="G360" s="111" t="s">
        <v>61</v>
      </c>
      <c r="H360" s="111" t="s">
        <v>952</v>
      </c>
      <c r="I360" s="111" t="s">
        <v>529</v>
      </c>
      <c r="J360" s="150">
        <v>1390</v>
      </c>
      <c r="K360" s="111" t="s">
        <v>282</v>
      </c>
      <c r="L360" s="111" t="s">
        <v>282</v>
      </c>
      <c r="M360" s="111" t="s">
        <v>282</v>
      </c>
      <c r="O360" s="111" t="s">
        <v>61</v>
      </c>
      <c r="S360" s="145"/>
      <c r="T360" s="145"/>
      <c r="U360" s="145"/>
      <c r="V360" s="145"/>
      <c r="W360" s="145"/>
      <c r="X360" s="145"/>
      <c r="Y360" s="145"/>
      <c r="Z360" s="145"/>
      <c r="AA360" s="145"/>
      <c r="AB360" s="145"/>
      <c r="AC360" s="145"/>
      <c r="AD360" s="145"/>
      <c r="AE360" s="145"/>
      <c r="AF360" s="145"/>
      <c r="AG360" s="145"/>
      <c r="AH360" s="145"/>
      <c r="AI360" s="145"/>
    </row>
    <row r="361" spans="2:35" s="111" customFormat="1" ht="13.8" x14ac:dyDescent="0.45">
      <c r="B361" s="350" t="e">
        <f>VLOOKUP(C361,[1]!Companies[#Data],3,FALSE)</f>
        <v>#REF!</v>
      </c>
      <c r="C361" s="111" t="s">
        <v>924</v>
      </c>
      <c r="D361" s="111" t="s">
        <v>577</v>
      </c>
      <c r="E361" s="111" t="s">
        <v>584</v>
      </c>
      <c r="F361" s="111" t="s">
        <v>61</v>
      </c>
      <c r="G361" s="111" t="s">
        <v>61</v>
      </c>
      <c r="H361" s="111" t="s">
        <v>953</v>
      </c>
      <c r="I361" s="111" t="s">
        <v>529</v>
      </c>
      <c r="J361" s="150">
        <v>26680</v>
      </c>
      <c r="K361" s="111" t="s">
        <v>282</v>
      </c>
      <c r="L361" s="111" t="s">
        <v>282</v>
      </c>
      <c r="M361" s="111" t="s">
        <v>282</v>
      </c>
      <c r="O361" s="111" t="s">
        <v>61</v>
      </c>
      <c r="S361" s="145"/>
      <c r="T361" s="145"/>
      <c r="U361" s="145"/>
      <c r="V361" s="145"/>
      <c r="W361" s="145"/>
      <c r="X361" s="145"/>
      <c r="Y361" s="145"/>
      <c r="Z361" s="145"/>
      <c r="AA361" s="145"/>
      <c r="AB361" s="145"/>
      <c r="AC361" s="145"/>
      <c r="AD361" s="145"/>
      <c r="AE361" s="145"/>
      <c r="AF361" s="145"/>
      <c r="AG361" s="145"/>
      <c r="AH361" s="145"/>
      <c r="AI361" s="145"/>
    </row>
    <row r="362" spans="2:35" s="111" customFormat="1" ht="13.8" x14ac:dyDescent="0.45">
      <c r="B362" s="350" t="e">
        <f>VLOOKUP(C362,[1]!Companies[#Data],3,FALSE)</f>
        <v>#REF!</v>
      </c>
      <c r="C362" s="111" t="s">
        <v>924</v>
      </c>
      <c r="D362" s="111" t="s">
        <v>577</v>
      </c>
      <c r="E362" s="111" t="s">
        <v>584</v>
      </c>
      <c r="F362" s="111" t="s">
        <v>61</v>
      </c>
      <c r="G362" s="111" t="s">
        <v>61</v>
      </c>
      <c r="H362" s="111" t="s">
        <v>954</v>
      </c>
      <c r="I362" s="111" t="s">
        <v>529</v>
      </c>
      <c r="J362" s="150">
        <v>10296</v>
      </c>
      <c r="K362" s="111" t="s">
        <v>282</v>
      </c>
      <c r="L362" s="111" t="s">
        <v>282</v>
      </c>
      <c r="M362" s="111" t="s">
        <v>282</v>
      </c>
      <c r="O362" s="111" t="s">
        <v>61</v>
      </c>
      <c r="S362" s="145"/>
      <c r="T362" s="145"/>
      <c r="U362" s="145"/>
      <c r="V362" s="145"/>
      <c r="W362" s="145"/>
      <c r="X362" s="145"/>
      <c r="Y362" s="145"/>
      <c r="Z362" s="145"/>
      <c r="AA362" s="145"/>
      <c r="AB362" s="145"/>
      <c r="AC362" s="145"/>
      <c r="AD362" s="145"/>
      <c r="AE362" s="145"/>
      <c r="AF362" s="145"/>
      <c r="AG362" s="145"/>
      <c r="AH362" s="145"/>
      <c r="AI362" s="145"/>
    </row>
    <row r="363" spans="2:35" s="111" customFormat="1" ht="13.8" x14ac:dyDescent="0.45">
      <c r="B363" s="350" t="e">
        <f>VLOOKUP(C363,[1]!Companies[#Data],3,FALSE)</f>
        <v>#REF!</v>
      </c>
      <c r="C363" s="111" t="s">
        <v>955</v>
      </c>
      <c r="D363" s="111" t="s">
        <v>577</v>
      </c>
      <c r="E363" s="111" t="s">
        <v>584</v>
      </c>
      <c r="F363" s="111" t="s">
        <v>61</v>
      </c>
      <c r="G363" s="111" t="s">
        <v>61</v>
      </c>
      <c r="H363" s="111" t="s">
        <v>956</v>
      </c>
      <c r="I363" s="111" t="s">
        <v>529</v>
      </c>
      <c r="J363" s="150">
        <v>136500</v>
      </c>
      <c r="K363" s="111" t="s">
        <v>282</v>
      </c>
      <c r="L363" s="111" t="s">
        <v>282</v>
      </c>
      <c r="M363" s="111" t="s">
        <v>282</v>
      </c>
      <c r="O363" s="111" t="s">
        <v>61</v>
      </c>
      <c r="S363" s="145"/>
      <c r="T363" s="145"/>
      <c r="U363" s="145"/>
      <c r="V363" s="145"/>
      <c r="W363" s="145"/>
      <c r="X363" s="145"/>
      <c r="Y363" s="145"/>
      <c r="Z363" s="145"/>
      <c r="AA363" s="145"/>
      <c r="AB363" s="145"/>
      <c r="AC363" s="145"/>
      <c r="AD363" s="145"/>
      <c r="AE363" s="145"/>
      <c r="AF363" s="145"/>
      <c r="AG363" s="145"/>
      <c r="AH363" s="145"/>
      <c r="AI363" s="145"/>
    </row>
    <row r="364" spans="2:35" s="111" customFormat="1" ht="13.8" x14ac:dyDescent="0.45">
      <c r="B364" s="350" t="e">
        <f>VLOOKUP(C364,[1]!Companies[#Data],3,FALSE)</f>
        <v>#REF!</v>
      </c>
      <c r="C364" s="111" t="s">
        <v>955</v>
      </c>
      <c r="D364" s="111" t="s">
        <v>577</v>
      </c>
      <c r="E364" s="111" t="s">
        <v>584</v>
      </c>
      <c r="F364" s="111" t="s">
        <v>61</v>
      </c>
      <c r="G364" s="111" t="s">
        <v>61</v>
      </c>
      <c r="H364" s="111" t="s">
        <v>957</v>
      </c>
      <c r="I364" s="111" t="s">
        <v>529</v>
      </c>
      <c r="J364" s="150">
        <v>194242.5</v>
      </c>
      <c r="K364" s="111" t="s">
        <v>282</v>
      </c>
      <c r="L364" s="111" t="s">
        <v>282</v>
      </c>
      <c r="M364" s="111" t="s">
        <v>282</v>
      </c>
      <c r="O364" s="111" t="s">
        <v>61</v>
      </c>
      <c r="S364" s="145"/>
      <c r="T364" s="145"/>
      <c r="U364" s="145"/>
      <c r="V364" s="145"/>
      <c r="W364" s="145"/>
      <c r="X364" s="145"/>
      <c r="Y364" s="145"/>
      <c r="Z364" s="145"/>
      <c r="AA364" s="145"/>
      <c r="AB364" s="145"/>
      <c r="AC364" s="145"/>
      <c r="AD364" s="145"/>
      <c r="AE364" s="145"/>
      <c r="AF364" s="145"/>
      <c r="AG364" s="145"/>
      <c r="AH364" s="145"/>
      <c r="AI364" s="145"/>
    </row>
    <row r="365" spans="2:35" s="111" customFormat="1" ht="13.8" x14ac:dyDescent="0.45">
      <c r="B365" s="350" t="e">
        <f>VLOOKUP(C365,[1]!Companies[#Data],3,FALSE)</f>
        <v>#REF!</v>
      </c>
      <c r="C365" s="111" t="s">
        <v>955</v>
      </c>
      <c r="D365" s="111" t="s">
        <v>577</v>
      </c>
      <c r="E365" s="111" t="s">
        <v>584</v>
      </c>
      <c r="F365" s="111" t="s">
        <v>61</v>
      </c>
      <c r="G365" s="111" t="s">
        <v>61</v>
      </c>
      <c r="H365" s="111" t="s">
        <v>958</v>
      </c>
      <c r="I365" s="111" t="s">
        <v>529</v>
      </c>
      <c r="J365" s="150">
        <v>653250</v>
      </c>
      <c r="K365" s="111" t="s">
        <v>282</v>
      </c>
      <c r="L365" s="111" t="s">
        <v>282</v>
      </c>
      <c r="M365" s="111" t="s">
        <v>282</v>
      </c>
      <c r="O365" s="111" t="s">
        <v>61</v>
      </c>
      <c r="S365" s="145"/>
      <c r="T365" s="145"/>
      <c r="U365" s="145"/>
      <c r="V365" s="145"/>
      <c r="W365" s="145"/>
      <c r="X365" s="145"/>
      <c r="Y365" s="145"/>
      <c r="Z365" s="145"/>
      <c r="AA365" s="145"/>
      <c r="AB365" s="145"/>
      <c r="AC365" s="145"/>
      <c r="AD365" s="145"/>
      <c r="AE365" s="145"/>
      <c r="AF365" s="145"/>
      <c r="AG365" s="145"/>
      <c r="AH365" s="145"/>
      <c r="AI365" s="145"/>
    </row>
    <row r="366" spans="2:35" s="111" customFormat="1" ht="13.8" x14ac:dyDescent="0.45">
      <c r="B366" s="350" t="e">
        <f>VLOOKUP(C366,[1]!Companies[#Data],3,FALSE)</f>
        <v>#REF!</v>
      </c>
      <c r="C366" s="111" t="s">
        <v>955</v>
      </c>
      <c r="D366" s="111" t="s">
        <v>577</v>
      </c>
      <c r="E366" s="111" t="s">
        <v>584</v>
      </c>
      <c r="F366" s="111" t="s">
        <v>61</v>
      </c>
      <c r="G366" s="111" t="s">
        <v>61</v>
      </c>
      <c r="H366" s="111" t="s">
        <v>959</v>
      </c>
      <c r="I366" s="111" t="s">
        <v>529</v>
      </c>
      <c r="J366" s="150">
        <v>581250</v>
      </c>
      <c r="K366" s="111" t="s">
        <v>282</v>
      </c>
      <c r="L366" s="111" t="s">
        <v>282</v>
      </c>
      <c r="M366" s="111" t="s">
        <v>282</v>
      </c>
      <c r="O366" s="111" t="s">
        <v>61</v>
      </c>
      <c r="S366" s="145"/>
      <c r="T366" s="145"/>
      <c r="U366" s="145"/>
      <c r="V366" s="145"/>
      <c r="W366" s="145"/>
      <c r="X366" s="145"/>
      <c r="Y366" s="145"/>
      <c r="Z366" s="145"/>
      <c r="AA366" s="145"/>
      <c r="AB366" s="145"/>
      <c r="AC366" s="145"/>
      <c r="AD366" s="145"/>
      <c r="AE366" s="145"/>
      <c r="AF366" s="145"/>
      <c r="AG366" s="145"/>
      <c r="AH366" s="145"/>
      <c r="AI366" s="145"/>
    </row>
    <row r="367" spans="2:35" s="111" customFormat="1" ht="13.8" x14ac:dyDescent="0.45">
      <c r="B367" s="350" t="e">
        <f>VLOOKUP(C367,[1]!Companies[#Data],3,FALSE)</f>
        <v>#REF!</v>
      </c>
      <c r="C367" s="111" t="s">
        <v>955</v>
      </c>
      <c r="D367" s="111" t="s">
        <v>577</v>
      </c>
      <c r="E367" s="111" t="s">
        <v>584</v>
      </c>
      <c r="F367" s="111" t="s">
        <v>61</v>
      </c>
      <c r="G367" s="111" t="s">
        <v>61</v>
      </c>
      <c r="H367" s="111" t="s">
        <v>960</v>
      </c>
      <c r="I367" s="111" t="s">
        <v>529</v>
      </c>
      <c r="J367" s="150">
        <v>10255</v>
      </c>
      <c r="K367" s="111" t="s">
        <v>282</v>
      </c>
      <c r="L367" s="111" t="s">
        <v>282</v>
      </c>
      <c r="M367" s="111" t="s">
        <v>282</v>
      </c>
      <c r="O367" s="111" t="s">
        <v>61</v>
      </c>
      <c r="S367" s="145"/>
      <c r="T367" s="145"/>
      <c r="U367" s="145"/>
      <c r="V367" s="145"/>
      <c r="W367" s="145"/>
      <c r="X367" s="145"/>
      <c r="Y367" s="145"/>
      <c r="Z367" s="145"/>
      <c r="AA367" s="145"/>
      <c r="AB367" s="145"/>
      <c r="AC367" s="145"/>
      <c r="AD367" s="145"/>
      <c r="AE367" s="145"/>
      <c r="AF367" s="145"/>
      <c r="AG367" s="145"/>
      <c r="AH367" s="145"/>
      <c r="AI367" s="145"/>
    </row>
    <row r="368" spans="2:35" s="111" customFormat="1" ht="13.8" x14ac:dyDescent="0.45">
      <c r="B368" s="350" t="e">
        <f>VLOOKUP(C368,[1]!Companies[#Data],3,FALSE)</f>
        <v>#REF!</v>
      </c>
      <c r="C368" s="111" t="s">
        <v>955</v>
      </c>
      <c r="D368" s="111" t="s">
        <v>577</v>
      </c>
      <c r="E368" s="111" t="s">
        <v>584</v>
      </c>
      <c r="F368" s="111" t="s">
        <v>61</v>
      </c>
      <c r="G368" s="111" t="s">
        <v>61</v>
      </c>
      <c r="H368" s="111" t="s">
        <v>961</v>
      </c>
      <c r="I368" s="111" t="s">
        <v>529</v>
      </c>
      <c r="J368" s="150">
        <v>22890</v>
      </c>
      <c r="K368" s="111" t="s">
        <v>282</v>
      </c>
      <c r="L368" s="111" t="s">
        <v>282</v>
      </c>
      <c r="M368" s="111" t="s">
        <v>282</v>
      </c>
      <c r="O368" s="111" t="s">
        <v>61</v>
      </c>
      <c r="S368" s="145"/>
      <c r="T368" s="145"/>
      <c r="U368" s="145"/>
      <c r="V368" s="145"/>
      <c r="W368" s="145"/>
      <c r="X368" s="145"/>
      <c r="Y368" s="145"/>
      <c r="Z368" s="145"/>
      <c r="AA368" s="145"/>
      <c r="AB368" s="145"/>
      <c r="AC368" s="145"/>
      <c r="AD368" s="145"/>
      <c r="AE368" s="145"/>
      <c r="AF368" s="145"/>
      <c r="AG368" s="145"/>
      <c r="AH368" s="145"/>
      <c r="AI368" s="145"/>
    </row>
    <row r="369" spans="2:35" s="111" customFormat="1" ht="13.8" x14ac:dyDescent="0.45">
      <c r="B369" s="350" t="e">
        <f>VLOOKUP(C369,[1]!Companies[#Data],3,FALSE)</f>
        <v>#REF!</v>
      </c>
      <c r="C369" s="111" t="s">
        <v>955</v>
      </c>
      <c r="D369" s="111" t="s">
        <v>577</v>
      </c>
      <c r="E369" s="111" t="s">
        <v>584</v>
      </c>
      <c r="F369" s="111" t="s">
        <v>61</v>
      </c>
      <c r="G369" s="111" t="s">
        <v>61</v>
      </c>
      <c r="H369" s="111" t="s">
        <v>962</v>
      </c>
      <c r="I369" s="111" t="s">
        <v>529</v>
      </c>
      <c r="J369" s="150">
        <v>63420</v>
      </c>
      <c r="K369" s="111" t="s">
        <v>282</v>
      </c>
      <c r="L369" s="111" t="s">
        <v>282</v>
      </c>
      <c r="M369" s="111" t="s">
        <v>282</v>
      </c>
      <c r="O369" s="111" t="s">
        <v>61</v>
      </c>
      <c r="S369" s="145"/>
      <c r="T369" s="145"/>
      <c r="U369" s="145"/>
      <c r="V369" s="145"/>
      <c r="W369" s="145"/>
      <c r="X369" s="145"/>
      <c r="Y369" s="145"/>
      <c r="Z369" s="145"/>
      <c r="AA369" s="145"/>
      <c r="AB369" s="145"/>
      <c r="AC369" s="145"/>
      <c r="AD369" s="145"/>
      <c r="AE369" s="145"/>
      <c r="AF369" s="145"/>
      <c r="AG369" s="145"/>
      <c r="AH369" s="145"/>
      <c r="AI369" s="145"/>
    </row>
    <row r="370" spans="2:35" s="111" customFormat="1" ht="13.8" x14ac:dyDescent="0.45">
      <c r="B370" s="350" t="e">
        <f>VLOOKUP(C370,[1]!Companies[#Data],3,FALSE)</f>
        <v>#REF!</v>
      </c>
      <c r="C370" s="111" t="s">
        <v>955</v>
      </c>
      <c r="D370" s="111" t="s">
        <v>577</v>
      </c>
      <c r="E370" s="111" t="s">
        <v>584</v>
      </c>
      <c r="F370" s="111" t="s">
        <v>61</v>
      </c>
      <c r="G370" s="111" t="s">
        <v>61</v>
      </c>
      <c r="H370" s="111" t="s">
        <v>963</v>
      </c>
      <c r="I370" s="111" t="s">
        <v>529</v>
      </c>
      <c r="J370" s="150">
        <v>2130</v>
      </c>
      <c r="K370" s="111" t="s">
        <v>282</v>
      </c>
      <c r="L370" s="111" t="s">
        <v>282</v>
      </c>
      <c r="M370" s="111" t="s">
        <v>282</v>
      </c>
      <c r="O370" s="111" t="s">
        <v>61</v>
      </c>
      <c r="S370" s="145"/>
      <c r="T370" s="145"/>
      <c r="U370" s="145"/>
      <c r="V370" s="145"/>
      <c r="W370" s="145"/>
      <c r="X370" s="145"/>
      <c r="Y370" s="145"/>
      <c r="Z370" s="145"/>
      <c r="AA370" s="145"/>
      <c r="AB370" s="145"/>
      <c r="AC370" s="145"/>
      <c r="AD370" s="145"/>
      <c r="AE370" s="145"/>
      <c r="AF370" s="145"/>
      <c r="AG370" s="145"/>
      <c r="AH370" s="145"/>
      <c r="AI370" s="145"/>
    </row>
    <row r="371" spans="2:35" s="111" customFormat="1" ht="13.8" x14ac:dyDescent="0.45">
      <c r="B371" s="350" t="e">
        <f>VLOOKUP(C371,[1]!Companies[#Data],3,FALSE)</f>
        <v>#REF!</v>
      </c>
      <c r="C371" s="111" t="s">
        <v>955</v>
      </c>
      <c r="D371" s="111" t="s">
        <v>577</v>
      </c>
      <c r="E371" s="111" t="s">
        <v>584</v>
      </c>
      <c r="F371" s="111" t="s">
        <v>61</v>
      </c>
      <c r="G371" s="111" t="s">
        <v>61</v>
      </c>
      <c r="H371" s="111" t="s">
        <v>964</v>
      </c>
      <c r="I371" s="111" t="s">
        <v>529</v>
      </c>
      <c r="J371" s="150">
        <v>20457.900000000001</v>
      </c>
      <c r="K371" s="111" t="s">
        <v>282</v>
      </c>
      <c r="L371" s="111" t="s">
        <v>282</v>
      </c>
      <c r="M371" s="111" t="s">
        <v>282</v>
      </c>
      <c r="O371" s="111" t="s">
        <v>61</v>
      </c>
      <c r="S371" s="145"/>
      <c r="T371" s="145"/>
      <c r="U371" s="145"/>
      <c r="V371" s="145"/>
      <c r="W371" s="145"/>
      <c r="X371" s="145"/>
      <c r="Y371" s="145"/>
      <c r="Z371" s="145"/>
      <c r="AA371" s="145"/>
      <c r="AB371" s="145"/>
      <c r="AC371" s="145"/>
      <c r="AD371" s="145"/>
      <c r="AE371" s="145"/>
      <c r="AF371" s="145"/>
      <c r="AG371" s="145"/>
      <c r="AH371" s="145"/>
      <c r="AI371" s="145"/>
    </row>
    <row r="372" spans="2:35" s="111" customFormat="1" ht="13.8" x14ac:dyDescent="0.45">
      <c r="B372" s="350" t="e">
        <f>VLOOKUP(C372,[1]!Companies[#Data],3,FALSE)</f>
        <v>#REF!</v>
      </c>
      <c r="C372" s="111" t="s">
        <v>955</v>
      </c>
      <c r="D372" s="111" t="s">
        <v>577</v>
      </c>
      <c r="E372" s="111" t="s">
        <v>584</v>
      </c>
      <c r="F372" s="111" t="s">
        <v>61</v>
      </c>
      <c r="G372" s="111" t="s">
        <v>61</v>
      </c>
      <c r="H372" s="111" t="s">
        <v>965</v>
      </c>
      <c r="I372" s="111" t="s">
        <v>529</v>
      </c>
      <c r="J372" s="150">
        <v>6799.5</v>
      </c>
      <c r="K372" s="111" t="s">
        <v>282</v>
      </c>
      <c r="L372" s="111" t="s">
        <v>282</v>
      </c>
      <c r="M372" s="111" t="s">
        <v>282</v>
      </c>
      <c r="O372" s="111" t="s">
        <v>61</v>
      </c>
      <c r="S372" s="145"/>
      <c r="T372" s="145"/>
      <c r="U372" s="145"/>
      <c r="V372" s="145"/>
      <c r="W372" s="145"/>
      <c r="X372" s="145"/>
      <c r="Y372" s="145"/>
      <c r="Z372" s="145"/>
      <c r="AA372" s="145"/>
      <c r="AB372" s="145"/>
      <c r="AC372" s="145"/>
      <c r="AD372" s="145"/>
      <c r="AE372" s="145"/>
      <c r="AF372" s="145"/>
      <c r="AG372" s="145"/>
      <c r="AH372" s="145"/>
      <c r="AI372" s="145"/>
    </row>
    <row r="373" spans="2:35" s="111" customFormat="1" ht="13.8" x14ac:dyDescent="0.45">
      <c r="B373" s="350" t="e">
        <f>VLOOKUP(C373,[1]!Companies[#Data],3,FALSE)</f>
        <v>#REF!</v>
      </c>
      <c r="C373" s="111" t="s">
        <v>955</v>
      </c>
      <c r="D373" s="111" t="s">
        <v>577</v>
      </c>
      <c r="E373" s="111" t="s">
        <v>584</v>
      </c>
      <c r="F373" s="111" t="s">
        <v>61</v>
      </c>
      <c r="G373" s="111" t="s">
        <v>61</v>
      </c>
      <c r="H373" s="111" t="s">
        <v>966</v>
      </c>
      <c r="I373" s="111" t="s">
        <v>529</v>
      </c>
      <c r="J373" s="150">
        <v>519300</v>
      </c>
      <c r="K373" s="111" t="s">
        <v>282</v>
      </c>
      <c r="L373" s="111" t="s">
        <v>282</v>
      </c>
      <c r="M373" s="111" t="s">
        <v>282</v>
      </c>
      <c r="O373" s="111" t="s">
        <v>61</v>
      </c>
      <c r="S373" s="145"/>
      <c r="T373" s="145"/>
      <c r="U373" s="145"/>
      <c r="V373" s="145"/>
      <c r="W373" s="145"/>
      <c r="X373" s="145"/>
      <c r="Y373" s="145"/>
      <c r="Z373" s="145"/>
      <c r="AA373" s="145"/>
      <c r="AB373" s="145"/>
      <c r="AC373" s="145"/>
      <c r="AD373" s="145"/>
      <c r="AE373" s="145"/>
      <c r="AF373" s="145"/>
      <c r="AG373" s="145"/>
      <c r="AH373" s="145"/>
      <c r="AI373" s="145"/>
    </row>
    <row r="374" spans="2:35" s="111" customFormat="1" ht="13.8" x14ac:dyDescent="0.45">
      <c r="B374" s="350" t="e">
        <f>VLOOKUP(C374,[1]!Companies[#Data],3,FALSE)</f>
        <v>#REF!</v>
      </c>
      <c r="C374" s="111" t="s">
        <v>955</v>
      </c>
      <c r="D374" s="111" t="s">
        <v>577</v>
      </c>
      <c r="E374" s="111" t="s">
        <v>584</v>
      </c>
      <c r="F374" s="111" t="s">
        <v>61</v>
      </c>
      <c r="G374" s="111" t="s">
        <v>61</v>
      </c>
      <c r="H374" s="111" t="s">
        <v>967</v>
      </c>
      <c r="I374" s="111" t="s">
        <v>529</v>
      </c>
      <c r="J374" s="150">
        <v>194400</v>
      </c>
      <c r="K374" s="111" t="s">
        <v>282</v>
      </c>
      <c r="L374" s="111" t="s">
        <v>282</v>
      </c>
      <c r="M374" s="111" t="s">
        <v>282</v>
      </c>
      <c r="O374" s="111" t="s">
        <v>61</v>
      </c>
      <c r="S374" s="145"/>
      <c r="T374" s="145"/>
      <c r="U374" s="145"/>
      <c r="V374" s="145"/>
      <c r="W374" s="145"/>
      <c r="X374" s="145"/>
      <c r="Y374" s="145"/>
      <c r="Z374" s="145"/>
      <c r="AA374" s="145"/>
      <c r="AB374" s="145"/>
      <c r="AC374" s="145"/>
      <c r="AD374" s="145"/>
      <c r="AE374" s="145"/>
      <c r="AF374" s="145"/>
      <c r="AG374" s="145"/>
      <c r="AH374" s="145"/>
      <c r="AI374" s="145"/>
    </row>
    <row r="375" spans="2:35" s="111" customFormat="1" ht="13.8" x14ac:dyDescent="0.45">
      <c r="B375" s="350" t="e">
        <f>VLOOKUP(C375,[1]!Companies[#Data],3,FALSE)</f>
        <v>#REF!</v>
      </c>
      <c r="C375" s="111" t="s">
        <v>613</v>
      </c>
      <c r="D375" s="111" t="s">
        <v>577</v>
      </c>
      <c r="E375" s="111" t="s">
        <v>584</v>
      </c>
      <c r="F375" s="111" t="s">
        <v>61</v>
      </c>
      <c r="G375" s="111" t="s">
        <v>61</v>
      </c>
      <c r="H375" s="111" t="s">
        <v>968</v>
      </c>
      <c r="I375" s="111" t="s">
        <v>529</v>
      </c>
      <c r="J375" s="150">
        <v>16182</v>
      </c>
      <c r="K375" s="111" t="s">
        <v>282</v>
      </c>
      <c r="L375" s="111" t="s">
        <v>282</v>
      </c>
      <c r="M375" s="111" t="s">
        <v>282</v>
      </c>
      <c r="O375" s="111" t="s">
        <v>61</v>
      </c>
      <c r="S375" s="145"/>
      <c r="T375" s="145"/>
      <c r="U375" s="145"/>
      <c r="V375" s="145"/>
      <c r="W375" s="145"/>
      <c r="X375" s="145"/>
      <c r="Y375" s="145"/>
      <c r="Z375" s="145"/>
      <c r="AA375" s="145"/>
      <c r="AB375" s="145"/>
      <c r="AC375" s="145"/>
      <c r="AD375" s="145"/>
      <c r="AE375" s="145"/>
      <c r="AF375" s="145"/>
      <c r="AG375" s="145"/>
      <c r="AH375" s="145"/>
      <c r="AI375" s="145"/>
    </row>
    <row r="376" spans="2:35" s="111" customFormat="1" ht="13.8" x14ac:dyDescent="0.45">
      <c r="B376" s="350" t="e">
        <f>VLOOKUP(C376,[1]!Companies[#Data],3,FALSE)</f>
        <v>#REF!</v>
      </c>
      <c r="C376" s="111" t="s">
        <v>613</v>
      </c>
      <c r="D376" s="111" t="s">
        <v>577</v>
      </c>
      <c r="E376" s="111" t="s">
        <v>584</v>
      </c>
      <c r="F376" s="111" t="s">
        <v>61</v>
      </c>
      <c r="G376" s="111" t="s">
        <v>61</v>
      </c>
      <c r="H376" s="111" t="s">
        <v>969</v>
      </c>
      <c r="I376" s="111" t="s">
        <v>529</v>
      </c>
      <c r="J376" s="150">
        <v>12934</v>
      </c>
      <c r="K376" s="111" t="s">
        <v>282</v>
      </c>
      <c r="L376" s="111" t="s">
        <v>282</v>
      </c>
      <c r="M376" s="111" t="s">
        <v>282</v>
      </c>
      <c r="O376" s="111" t="s">
        <v>61</v>
      </c>
      <c r="S376" s="145"/>
      <c r="T376" s="145"/>
      <c r="U376" s="145"/>
      <c r="V376" s="145"/>
      <c r="W376" s="145"/>
      <c r="X376" s="145"/>
      <c r="Y376" s="145"/>
      <c r="Z376" s="145"/>
      <c r="AA376" s="145"/>
      <c r="AB376" s="145"/>
      <c r="AC376" s="145"/>
      <c r="AD376" s="145"/>
      <c r="AE376" s="145"/>
      <c r="AF376" s="145"/>
      <c r="AG376" s="145"/>
      <c r="AH376" s="145"/>
      <c r="AI376" s="145"/>
    </row>
    <row r="377" spans="2:35" s="111" customFormat="1" ht="13.8" x14ac:dyDescent="0.45">
      <c r="B377" s="350" t="e">
        <f>VLOOKUP(C377,[1]!Companies[#Data],3,FALSE)</f>
        <v>#REF!</v>
      </c>
      <c r="C377" s="111" t="s">
        <v>613</v>
      </c>
      <c r="D377" s="111" t="s">
        <v>577</v>
      </c>
      <c r="E377" s="111" t="s">
        <v>584</v>
      </c>
      <c r="F377" s="111" t="s">
        <v>61</v>
      </c>
      <c r="G377" s="111" t="s">
        <v>61</v>
      </c>
      <c r="H377" s="111" t="s">
        <v>970</v>
      </c>
      <c r="I377" s="111" t="s">
        <v>529</v>
      </c>
      <c r="J377" s="150">
        <v>27086</v>
      </c>
      <c r="K377" s="111" t="s">
        <v>282</v>
      </c>
      <c r="L377" s="111" t="s">
        <v>282</v>
      </c>
      <c r="M377" s="111" t="s">
        <v>282</v>
      </c>
      <c r="O377" s="111" t="s">
        <v>61</v>
      </c>
      <c r="S377" s="145"/>
      <c r="T377" s="145"/>
      <c r="U377" s="145"/>
      <c r="V377" s="145"/>
      <c r="W377" s="145"/>
      <c r="X377" s="145"/>
      <c r="Y377" s="145"/>
      <c r="Z377" s="145"/>
      <c r="AA377" s="145"/>
      <c r="AB377" s="145"/>
      <c r="AC377" s="145"/>
      <c r="AD377" s="145"/>
      <c r="AE377" s="145"/>
      <c r="AF377" s="145"/>
      <c r="AG377" s="145"/>
      <c r="AH377" s="145"/>
      <c r="AI377" s="145"/>
    </row>
    <row r="378" spans="2:35" s="111" customFormat="1" ht="13.8" x14ac:dyDescent="0.45">
      <c r="B378" s="350" t="e">
        <f>VLOOKUP(C378,[1]!Companies[#Data],3,FALSE)</f>
        <v>#REF!</v>
      </c>
      <c r="C378" s="111" t="s">
        <v>613</v>
      </c>
      <c r="D378" s="111" t="s">
        <v>577</v>
      </c>
      <c r="E378" s="111" t="s">
        <v>584</v>
      </c>
      <c r="F378" s="111" t="s">
        <v>61</v>
      </c>
      <c r="G378" s="111" t="s">
        <v>61</v>
      </c>
      <c r="H378" s="111" t="s">
        <v>971</v>
      </c>
      <c r="I378" s="111" t="s">
        <v>529</v>
      </c>
      <c r="J378" s="150">
        <v>11340</v>
      </c>
      <c r="K378" s="111" t="s">
        <v>282</v>
      </c>
      <c r="L378" s="111" t="s">
        <v>282</v>
      </c>
      <c r="M378" s="111" t="s">
        <v>282</v>
      </c>
      <c r="O378" s="111" t="s">
        <v>61</v>
      </c>
      <c r="S378" s="145"/>
      <c r="T378" s="145"/>
      <c r="U378" s="145"/>
      <c r="V378" s="145"/>
      <c r="W378" s="145"/>
      <c r="X378" s="145"/>
      <c r="Y378" s="145"/>
      <c r="Z378" s="145"/>
      <c r="AA378" s="145"/>
      <c r="AB378" s="145"/>
      <c r="AC378" s="145"/>
      <c r="AD378" s="145"/>
      <c r="AE378" s="145"/>
      <c r="AF378" s="145"/>
      <c r="AG378" s="145"/>
      <c r="AH378" s="145"/>
      <c r="AI378" s="145"/>
    </row>
    <row r="379" spans="2:35" s="111" customFormat="1" ht="13.8" x14ac:dyDescent="0.45">
      <c r="B379" s="350" t="e">
        <f>VLOOKUP(C379,[1]!Companies[#Data],3,FALSE)</f>
        <v>#REF!</v>
      </c>
      <c r="C379" s="111" t="s">
        <v>613</v>
      </c>
      <c r="D379" s="111" t="s">
        <v>577</v>
      </c>
      <c r="E379" s="111" t="s">
        <v>584</v>
      </c>
      <c r="F379" s="111" t="s">
        <v>61</v>
      </c>
      <c r="G379" s="111" t="s">
        <v>61</v>
      </c>
      <c r="H379" s="111" t="s">
        <v>972</v>
      </c>
      <c r="I379" s="111" t="s">
        <v>529</v>
      </c>
      <c r="J379" s="150">
        <v>46243.4</v>
      </c>
      <c r="K379" s="111" t="s">
        <v>282</v>
      </c>
      <c r="L379" s="111" t="s">
        <v>282</v>
      </c>
      <c r="M379" s="111" t="s">
        <v>282</v>
      </c>
      <c r="O379" s="111" t="s">
        <v>61</v>
      </c>
      <c r="S379" s="145"/>
      <c r="T379" s="145"/>
      <c r="U379" s="145"/>
      <c r="V379" s="145"/>
      <c r="W379" s="145"/>
      <c r="X379" s="145"/>
      <c r="Y379" s="145"/>
      <c r="Z379" s="145"/>
      <c r="AA379" s="145"/>
      <c r="AB379" s="145"/>
      <c r="AC379" s="145"/>
      <c r="AD379" s="145"/>
      <c r="AE379" s="145"/>
      <c r="AF379" s="145"/>
      <c r="AG379" s="145"/>
      <c r="AH379" s="145"/>
      <c r="AI379" s="145"/>
    </row>
    <row r="380" spans="2:35" s="111" customFormat="1" ht="13.8" x14ac:dyDescent="0.45">
      <c r="B380" s="350" t="e">
        <f>VLOOKUP(C380,[1]!Companies[#Data],3,FALSE)</f>
        <v>#REF!</v>
      </c>
      <c r="C380" s="111" t="s">
        <v>613</v>
      </c>
      <c r="D380" s="111" t="s">
        <v>577</v>
      </c>
      <c r="E380" s="111" t="s">
        <v>584</v>
      </c>
      <c r="F380" s="111" t="s">
        <v>61</v>
      </c>
      <c r="G380" s="111" t="s">
        <v>61</v>
      </c>
      <c r="H380" s="111" t="s">
        <v>973</v>
      </c>
      <c r="I380" s="111" t="s">
        <v>529</v>
      </c>
      <c r="J380" s="150">
        <v>16156.77</v>
      </c>
      <c r="K380" s="111" t="s">
        <v>282</v>
      </c>
      <c r="L380" s="111" t="s">
        <v>282</v>
      </c>
      <c r="M380" s="111" t="s">
        <v>282</v>
      </c>
      <c r="O380" s="111" t="s">
        <v>61</v>
      </c>
      <c r="S380" s="145"/>
      <c r="T380" s="145"/>
      <c r="U380" s="145"/>
      <c r="V380" s="145"/>
      <c r="W380" s="145"/>
      <c r="X380" s="145"/>
      <c r="Y380" s="145"/>
      <c r="Z380" s="145"/>
      <c r="AA380" s="145"/>
      <c r="AB380" s="145"/>
      <c r="AC380" s="145"/>
      <c r="AD380" s="145"/>
      <c r="AE380" s="145"/>
      <c r="AF380" s="145"/>
      <c r="AG380" s="145"/>
      <c r="AH380" s="145"/>
      <c r="AI380" s="145"/>
    </row>
    <row r="381" spans="2:35" s="111" customFormat="1" ht="13.8" x14ac:dyDescent="0.45">
      <c r="B381" s="350" t="e">
        <f>VLOOKUP(C381,[1]!Companies[#Data],3,FALSE)</f>
        <v>#REF!</v>
      </c>
      <c r="C381" s="111" t="s">
        <v>613</v>
      </c>
      <c r="D381" s="111" t="s">
        <v>577</v>
      </c>
      <c r="E381" s="111" t="s">
        <v>584</v>
      </c>
      <c r="F381" s="111" t="s">
        <v>61</v>
      </c>
      <c r="G381" s="111" t="s">
        <v>61</v>
      </c>
      <c r="H381" s="111" t="s">
        <v>974</v>
      </c>
      <c r="I381" s="111" t="s">
        <v>529</v>
      </c>
      <c r="J381" s="150">
        <v>12930.81</v>
      </c>
      <c r="K381" s="111" t="s">
        <v>282</v>
      </c>
      <c r="L381" s="111" t="s">
        <v>282</v>
      </c>
      <c r="M381" s="111" t="s">
        <v>282</v>
      </c>
      <c r="O381" s="111" t="s">
        <v>61</v>
      </c>
      <c r="S381" s="145"/>
      <c r="T381" s="145"/>
      <c r="U381" s="145"/>
      <c r="V381" s="145"/>
      <c r="W381" s="145"/>
      <c r="X381" s="145"/>
      <c r="Y381" s="145"/>
      <c r="Z381" s="145"/>
      <c r="AA381" s="145"/>
      <c r="AB381" s="145"/>
      <c r="AC381" s="145"/>
      <c r="AD381" s="145"/>
      <c r="AE381" s="145"/>
      <c r="AF381" s="145"/>
      <c r="AG381" s="145"/>
      <c r="AH381" s="145"/>
      <c r="AI381" s="145"/>
    </row>
    <row r="382" spans="2:35" s="111" customFormat="1" ht="13.8" x14ac:dyDescent="0.45">
      <c r="B382" s="350" t="e">
        <f>VLOOKUP(C382,[1]!Companies[#Data],3,FALSE)</f>
        <v>#REF!</v>
      </c>
      <c r="C382" s="111" t="s">
        <v>613</v>
      </c>
      <c r="D382" s="111" t="s">
        <v>577</v>
      </c>
      <c r="E382" s="111" t="s">
        <v>584</v>
      </c>
      <c r="F382" s="111" t="s">
        <v>61</v>
      </c>
      <c r="G382" s="111" t="s">
        <v>61</v>
      </c>
      <c r="H382" s="111" t="s">
        <v>975</v>
      </c>
      <c r="I382" s="111" t="s">
        <v>529</v>
      </c>
      <c r="J382" s="150">
        <v>6245.4</v>
      </c>
      <c r="K382" s="111" t="s">
        <v>282</v>
      </c>
      <c r="L382" s="111" t="s">
        <v>282</v>
      </c>
      <c r="M382" s="111" t="s">
        <v>282</v>
      </c>
      <c r="O382" s="111" t="s">
        <v>61</v>
      </c>
      <c r="S382" s="145"/>
      <c r="T382" s="145"/>
      <c r="U382" s="145"/>
      <c r="V382" s="145"/>
      <c r="W382" s="145"/>
      <c r="X382" s="145"/>
      <c r="Y382" s="145"/>
      <c r="Z382" s="145"/>
      <c r="AA382" s="145"/>
      <c r="AB382" s="145"/>
      <c r="AC382" s="145"/>
      <c r="AD382" s="145"/>
      <c r="AE382" s="145"/>
      <c r="AF382" s="145"/>
      <c r="AG382" s="145"/>
      <c r="AH382" s="145"/>
      <c r="AI382" s="145"/>
    </row>
    <row r="383" spans="2:35" s="111" customFormat="1" ht="13.8" x14ac:dyDescent="0.45">
      <c r="B383" s="350" t="e">
        <f>VLOOKUP(C383,[1]!Companies[#Data],3,FALSE)</f>
        <v>#REF!</v>
      </c>
      <c r="C383" s="111" t="s">
        <v>613</v>
      </c>
      <c r="D383" s="111" t="s">
        <v>577</v>
      </c>
      <c r="E383" s="111" t="s">
        <v>584</v>
      </c>
      <c r="F383" s="111" t="s">
        <v>61</v>
      </c>
      <c r="G383" s="111" t="s">
        <v>61</v>
      </c>
      <c r="H383" s="111" t="s">
        <v>976</v>
      </c>
      <c r="I383" s="111" t="s">
        <v>529</v>
      </c>
      <c r="J383" s="150">
        <v>18963.349999999999</v>
      </c>
      <c r="K383" s="111" t="s">
        <v>282</v>
      </c>
      <c r="L383" s="111" t="s">
        <v>282</v>
      </c>
      <c r="M383" s="111" t="s">
        <v>282</v>
      </c>
      <c r="O383" s="111" t="s">
        <v>61</v>
      </c>
      <c r="S383" s="145"/>
      <c r="T383" s="145"/>
      <c r="U383" s="145"/>
      <c r="V383" s="145"/>
      <c r="W383" s="145"/>
      <c r="X383" s="145"/>
      <c r="Y383" s="145"/>
      <c r="Z383" s="145"/>
      <c r="AA383" s="145"/>
      <c r="AB383" s="145"/>
      <c r="AC383" s="145"/>
      <c r="AD383" s="145"/>
      <c r="AE383" s="145"/>
      <c r="AF383" s="145"/>
      <c r="AG383" s="145"/>
      <c r="AH383" s="145"/>
      <c r="AI383" s="145"/>
    </row>
    <row r="384" spans="2:35" s="111" customFormat="1" ht="13.8" x14ac:dyDescent="0.45">
      <c r="B384" s="350" t="e">
        <f>VLOOKUP(C384,[1]!Companies[#Data],3,FALSE)</f>
        <v>#REF!</v>
      </c>
      <c r="C384" s="111" t="s">
        <v>613</v>
      </c>
      <c r="D384" s="111" t="s">
        <v>577</v>
      </c>
      <c r="E384" s="111" t="s">
        <v>584</v>
      </c>
      <c r="F384" s="111" t="s">
        <v>61</v>
      </c>
      <c r="G384" s="111" t="s">
        <v>61</v>
      </c>
      <c r="H384" s="111" t="s">
        <v>977</v>
      </c>
      <c r="I384" s="111" t="s">
        <v>529</v>
      </c>
      <c r="J384" s="150">
        <v>15210.3</v>
      </c>
      <c r="K384" s="111" t="s">
        <v>282</v>
      </c>
      <c r="L384" s="111" t="s">
        <v>282</v>
      </c>
      <c r="M384" s="111" t="s">
        <v>282</v>
      </c>
      <c r="O384" s="111" t="s">
        <v>61</v>
      </c>
      <c r="S384" s="145"/>
      <c r="T384" s="145"/>
      <c r="U384" s="145"/>
      <c r="V384" s="145"/>
      <c r="W384" s="145"/>
      <c r="X384" s="145"/>
      <c r="Y384" s="145"/>
      <c r="Z384" s="145"/>
      <c r="AA384" s="145"/>
      <c r="AB384" s="145"/>
      <c r="AC384" s="145"/>
      <c r="AD384" s="145"/>
      <c r="AE384" s="145"/>
      <c r="AF384" s="145"/>
      <c r="AG384" s="145"/>
      <c r="AH384" s="145"/>
      <c r="AI384" s="145"/>
    </row>
    <row r="385" spans="2:35" s="111" customFormat="1" ht="13.8" x14ac:dyDescent="0.45">
      <c r="B385" s="350" t="e">
        <f>VLOOKUP(C385,[1]!Companies[#Data],3,FALSE)</f>
        <v>#REF!</v>
      </c>
      <c r="C385" s="111" t="s">
        <v>613</v>
      </c>
      <c r="D385" s="111" t="s">
        <v>577</v>
      </c>
      <c r="E385" s="111" t="s">
        <v>584</v>
      </c>
      <c r="F385" s="111" t="s">
        <v>61</v>
      </c>
      <c r="G385" s="111" t="s">
        <v>61</v>
      </c>
      <c r="H385" s="111" t="s">
        <v>978</v>
      </c>
      <c r="I385" s="111" t="s">
        <v>529</v>
      </c>
      <c r="J385" s="150">
        <v>8265.6</v>
      </c>
      <c r="K385" s="111" t="s">
        <v>282</v>
      </c>
      <c r="L385" s="111" t="s">
        <v>282</v>
      </c>
      <c r="M385" s="111" t="s">
        <v>282</v>
      </c>
      <c r="O385" s="111" t="s">
        <v>61</v>
      </c>
      <c r="S385" s="145"/>
      <c r="T385" s="145"/>
      <c r="U385" s="145"/>
      <c r="V385" s="145"/>
      <c r="W385" s="145"/>
      <c r="X385" s="145"/>
      <c r="Y385" s="145"/>
      <c r="Z385" s="145"/>
      <c r="AA385" s="145"/>
      <c r="AB385" s="145"/>
      <c r="AC385" s="145"/>
      <c r="AD385" s="145"/>
      <c r="AE385" s="145"/>
      <c r="AF385" s="145"/>
      <c r="AG385" s="145"/>
      <c r="AH385" s="145"/>
      <c r="AI385" s="145"/>
    </row>
    <row r="386" spans="2:35" s="111" customFormat="1" ht="13.8" x14ac:dyDescent="0.45">
      <c r="B386" s="350" t="e">
        <f>VLOOKUP(C386,[1]!Companies[#Data],3,FALSE)</f>
        <v>#REF!</v>
      </c>
      <c r="C386" s="111" t="s">
        <v>613</v>
      </c>
      <c r="D386" s="111" t="s">
        <v>577</v>
      </c>
      <c r="E386" s="111" t="s">
        <v>584</v>
      </c>
      <c r="F386" s="111" t="s">
        <v>61</v>
      </c>
      <c r="G386" s="111" t="s">
        <v>61</v>
      </c>
      <c r="H386" s="111" t="s">
        <v>979</v>
      </c>
      <c r="I386" s="111" t="s">
        <v>529</v>
      </c>
      <c r="J386" s="150">
        <v>14102.2</v>
      </c>
      <c r="K386" s="111" t="s">
        <v>282</v>
      </c>
      <c r="L386" s="111" t="s">
        <v>282</v>
      </c>
      <c r="M386" s="111" t="s">
        <v>282</v>
      </c>
      <c r="O386" s="111" t="s">
        <v>61</v>
      </c>
      <c r="S386" s="145"/>
      <c r="T386" s="145"/>
      <c r="U386" s="145"/>
      <c r="V386" s="145"/>
      <c r="W386" s="145"/>
      <c r="X386" s="145"/>
      <c r="Y386" s="145"/>
      <c r="Z386" s="145"/>
      <c r="AA386" s="145"/>
      <c r="AB386" s="145"/>
      <c r="AC386" s="145"/>
      <c r="AD386" s="145"/>
      <c r="AE386" s="145"/>
      <c r="AF386" s="145"/>
      <c r="AG386" s="145"/>
      <c r="AH386" s="145"/>
      <c r="AI386" s="145"/>
    </row>
    <row r="387" spans="2:35" s="111" customFormat="1" ht="13.8" x14ac:dyDescent="0.45">
      <c r="B387" s="350" t="e">
        <f>VLOOKUP(C387,[1]!Companies[#Data],3,FALSE)</f>
        <v>#REF!</v>
      </c>
      <c r="C387" s="111" t="s">
        <v>613</v>
      </c>
      <c r="D387" s="111" t="s">
        <v>577</v>
      </c>
      <c r="E387" s="111" t="s">
        <v>584</v>
      </c>
      <c r="F387" s="111" t="s">
        <v>61</v>
      </c>
      <c r="G387" s="111" t="s">
        <v>61</v>
      </c>
      <c r="H387" s="111" t="s">
        <v>980</v>
      </c>
      <c r="I387" s="111" t="s">
        <v>529</v>
      </c>
      <c r="J387" s="150">
        <v>1281.3499999999999</v>
      </c>
      <c r="K387" s="111" t="s">
        <v>282</v>
      </c>
      <c r="L387" s="111" t="s">
        <v>282</v>
      </c>
      <c r="M387" s="111" t="s">
        <v>282</v>
      </c>
      <c r="O387" s="111" t="s">
        <v>61</v>
      </c>
      <c r="S387" s="145"/>
      <c r="T387" s="145"/>
      <c r="U387" s="145"/>
      <c r="V387" s="145"/>
      <c r="W387" s="145"/>
      <c r="X387" s="145"/>
      <c r="Y387" s="145"/>
      <c r="Z387" s="145"/>
      <c r="AA387" s="145"/>
      <c r="AB387" s="145"/>
      <c r="AC387" s="145"/>
      <c r="AD387" s="145"/>
      <c r="AE387" s="145"/>
      <c r="AF387" s="145"/>
      <c r="AG387" s="145"/>
      <c r="AH387" s="145"/>
      <c r="AI387" s="145"/>
    </row>
    <row r="388" spans="2:35" s="111" customFormat="1" ht="13.8" x14ac:dyDescent="0.45">
      <c r="B388" s="350" t="e">
        <f>VLOOKUP(C388,[1]!Companies[#Data],3,FALSE)</f>
        <v>#REF!</v>
      </c>
      <c r="C388" s="111" t="s">
        <v>613</v>
      </c>
      <c r="D388" s="111" t="s">
        <v>577</v>
      </c>
      <c r="E388" s="111" t="s">
        <v>584</v>
      </c>
      <c r="F388" s="111" t="s">
        <v>61</v>
      </c>
      <c r="G388" s="111" t="s">
        <v>61</v>
      </c>
      <c r="H388" s="111" t="s">
        <v>981</v>
      </c>
      <c r="I388" s="111" t="s">
        <v>529</v>
      </c>
      <c r="J388" s="150">
        <v>21812</v>
      </c>
      <c r="K388" s="111" t="s">
        <v>282</v>
      </c>
      <c r="L388" s="111" t="s">
        <v>282</v>
      </c>
      <c r="M388" s="111" t="s">
        <v>282</v>
      </c>
      <c r="O388" s="111" t="s">
        <v>61</v>
      </c>
      <c r="S388" s="145"/>
      <c r="T388" s="145"/>
      <c r="U388" s="145"/>
      <c r="V388" s="145"/>
      <c r="W388" s="145"/>
      <c r="X388" s="145"/>
      <c r="Y388" s="145"/>
      <c r="Z388" s="145"/>
      <c r="AA388" s="145"/>
      <c r="AB388" s="145"/>
      <c r="AC388" s="145"/>
      <c r="AD388" s="145"/>
      <c r="AE388" s="145"/>
      <c r="AF388" s="145"/>
      <c r="AG388" s="145"/>
      <c r="AH388" s="145"/>
      <c r="AI388" s="145"/>
    </row>
    <row r="389" spans="2:35" s="111" customFormat="1" ht="13.8" x14ac:dyDescent="0.45">
      <c r="B389" s="350" t="e">
        <f>VLOOKUP(C389,[1]!Companies[#Data],3,FALSE)</f>
        <v>#REF!</v>
      </c>
      <c r="C389" s="111" t="s">
        <v>613</v>
      </c>
      <c r="D389" s="111" t="s">
        <v>577</v>
      </c>
      <c r="E389" s="111" t="s">
        <v>584</v>
      </c>
      <c r="F389" s="111" t="s">
        <v>61</v>
      </c>
      <c r="G389" s="111" t="s">
        <v>61</v>
      </c>
      <c r="H389" s="111" t="s">
        <v>982</v>
      </c>
      <c r="I389" s="111" t="s">
        <v>529</v>
      </c>
      <c r="J389" s="150">
        <v>9800</v>
      </c>
      <c r="K389" s="111" t="s">
        <v>282</v>
      </c>
      <c r="L389" s="111" t="s">
        <v>282</v>
      </c>
      <c r="M389" s="111" t="s">
        <v>282</v>
      </c>
      <c r="O389" s="111" t="s">
        <v>61</v>
      </c>
      <c r="S389" s="145"/>
      <c r="T389" s="145"/>
      <c r="U389" s="145"/>
      <c r="V389" s="145"/>
      <c r="W389" s="145"/>
      <c r="X389" s="145"/>
      <c r="Y389" s="145"/>
      <c r="Z389" s="145"/>
      <c r="AA389" s="145"/>
      <c r="AB389" s="145"/>
      <c r="AC389" s="145"/>
      <c r="AD389" s="145"/>
      <c r="AE389" s="145"/>
      <c r="AF389" s="145"/>
      <c r="AG389" s="145"/>
      <c r="AH389" s="145"/>
      <c r="AI389" s="145"/>
    </row>
    <row r="390" spans="2:35" s="111" customFormat="1" ht="13.8" x14ac:dyDescent="0.45">
      <c r="B390" s="350" t="e">
        <f>VLOOKUP(C390,[1]!Companies[#Data],3,FALSE)</f>
        <v>#REF!</v>
      </c>
      <c r="C390" s="111" t="s">
        <v>613</v>
      </c>
      <c r="D390" s="111" t="s">
        <v>577</v>
      </c>
      <c r="E390" s="111" t="s">
        <v>584</v>
      </c>
      <c r="F390" s="111" t="s">
        <v>61</v>
      </c>
      <c r="G390" s="111" t="s">
        <v>61</v>
      </c>
      <c r="H390" s="111" t="s">
        <v>983</v>
      </c>
      <c r="I390" s="111" t="s">
        <v>529</v>
      </c>
      <c r="J390" s="150">
        <v>5005</v>
      </c>
      <c r="K390" s="111" t="s">
        <v>282</v>
      </c>
      <c r="L390" s="111" t="s">
        <v>282</v>
      </c>
      <c r="M390" s="111" t="s">
        <v>282</v>
      </c>
      <c r="O390" s="111" t="s">
        <v>61</v>
      </c>
      <c r="S390" s="145"/>
      <c r="T390" s="145"/>
      <c r="U390" s="145"/>
      <c r="V390" s="145"/>
      <c r="W390" s="145"/>
      <c r="X390" s="145"/>
      <c r="Y390" s="145"/>
      <c r="Z390" s="145"/>
      <c r="AA390" s="145"/>
      <c r="AB390" s="145"/>
      <c r="AC390" s="145"/>
      <c r="AD390" s="145"/>
      <c r="AE390" s="145"/>
      <c r="AF390" s="145"/>
      <c r="AG390" s="145"/>
      <c r="AH390" s="145"/>
      <c r="AI390" s="145"/>
    </row>
    <row r="391" spans="2:35" s="111" customFormat="1" ht="13.8" x14ac:dyDescent="0.45">
      <c r="B391" s="350" t="e">
        <f>VLOOKUP(C391,[1]!Companies[#Data],3,FALSE)</f>
        <v>#REF!</v>
      </c>
      <c r="C391" s="111" t="s">
        <v>613</v>
      </c>
      <c r="D391" s="111" t="s">
        <v>577</v>
      </c>
      <c r="E391" s="111" t="s">
        <v>584</v>
      </c>
      <c r="F391" s="111" t="s">
        <v>61</v>
      </c>
      <c r="G391" s="111" t="s">
        <v>61</v>
      </c>
      <c r="H391" s="111" t="s">
        <v>984</v>
      </c>
      <c r="I391" s="111" t="s">
        <v>529</v>
      </c>
      <c r="J391" s="150">
        <v>12204</v>
      </c>
      <c r="K391" s="111" t="s">
        <v>282</v>
      </c>
      <c r="L391" s="111" t="s">
        <v>282</v>
      </c>
      <c r="M391" s="111" t="s">
        <v>282</v>
      </c>
      <c r="O391" s="111" t="s">
        <v>61</v>
      </c>
      <c r="S391" s="145"/>
      <c r="T391" s="145"/>
      <c r="U391" s="145"/>
      <c r="V391" s="145"/>
      <c r="W391" s="145"/>
      <c r="X391" s="145"/>
      <c r="Y391" s="145"/>
      <c r="Z391" s="145"/>
      <c r="AA391" s="145"/>
      <c r="AB391" s="145"/>
      <c r="AC391" s="145"/>
      <c r="AD391" s="145"/>
      <c r="AE391" s="145"/>
      <c r="AF391" s="145"/>
      <c r="AG391" s="145"/>
      <c r="AH391" s="145"/>
      <c r="AI391" s="145"/>
    </row>
    <row r="392" spans="2:35" s="111" customFormat="1" ht="13.8" x14ac:dyDescent="0.45">
      <c r="B392" s="350" t="e">
        <f>VLOOKUP(C392,[1]!Companies[#Data],3,FALSE)</f>
        <v>#REF!</v>
      </c>
      <c r="C392" s="111" t="s">
        <v>613</v>
      </c>
      <c r="D392" s="111" t="s">
        <v>577</v>
      </c>
      <c r="E392" s="111" t="s">
        <v>584</v>
      </c>
      <c r="F392" s="111" t="s">
        <v>61</v>
      </c>
      <c r="G392" s="111" t="s">
        <v>61</v>
      </c>
      <c r="H392" s="111" t="s">
        <v>985</v>
      </c>
      <c r="I392" s="111" t="s">
        <v>529</v>
      </c>
      <c r="J392" s="150">
        <v>400530</v>
      </c>
      <c r="K392" s="111" t="s">
        <v>282</v>
      </c>
      <c r="L392" s="111" t="s">
        <v>282</v>
      </c>
      <c r="M392" s="111" t="s">
        <v>282</v>
      </c>
      <c r="O392" s="111" t="s">
        <v>61</v>
      </c>
      <c r="S392" s="145"/>
      <c r="T392" s="145"/>
      <c r="U392" s="145"/>
      <c r="V392" s="145"/>
      <c r="W392" s="145"/>
      <c r="X392" s="145"/>
      <c r="Y392" s="145"/>
      <c r="Z392" s="145"/>
      <c r="AA392" s="145"/>
      <c r="AB392" s="145"/>
      <c r="AC392" s="145"/>
      <c r="AD392" s="145"/>
      <c r="AE392" s="145"/>
      <c r="AF392" s="145"/>
      <c r="AG392" s="145"/>
      <c r="AH392" s="145"/>
      <c r="AI392" s="145"/>
    </row>
    <row r="393" spans="2:35" s="111" customFormat="1" ht="13.8" x14ac:dyDescent="0.45">
      <c r="B393" s="350" t="e">
        <f>VLOOKUP(C393,[1]!Companies[#Data],3,FALSE)</f>
        <v>#REF!</v>
      </c>
      <c r="C393" s="111" t="s">
        <v>613</v>
      </c>
      <c r="D393" s="111" t="s">
        <v>577</v>
      </c>
      <c r="E393" s="111" t="s">
        <v>584</v>
      </c>
      <c r="F393" s="111" t="s">
        <v>61</v>
      </c>
      <c r="G393" s="111" t="s">
        <v>61</v>
      </c>
      <c r="H393" s="111" t="s">
        <v>986</v>
      </c>
      <c r="I393" s="111" t="s">
        <v>529</v>
      </c>
      <c r="J393" s="150">
        <v>105844.78</v>
      </c>
      <c r="K393" s="111" t="s">
        <v>282</v>
      </c>
      <c r="L393" s="111" t="s">
        <v>282</v>
      </c>
      <c r="M393" s="111" t="s">
        <v>282</v>
      </c>
      <c r="O393" s="111" t="s">
        <v>61</v>
      </c>
      <c r="S393" s="145"/>
      <c r="T393" s="145"/>
      <c r="U393" s="145"/>
      <c r="V393" s="145"/>
      <c r="W393" s="145"/>
      <c r="X393" s="145"/>
      <c r="Y393" s="145"/>
      <c r="Z393" s="145"/>
      <c r="AA393" s="145"/>
      <c r="AB393" s="145"/>
      <c r="AC393" s="145"/>
      <c r="AD393" s="145"/>
      <c r="AE393" s="145"/>
      <c r="AF393" s="145"/>
      <c r="AG393" s="145"/>
      <c r="AH393" s="145"/>
      <c r="AI393" s="145"/>
    </row>
    <row r="394" spans="2:35" s="111" customFormat="1" ht="13.8" x14ac:dyDescent="0.45">
      <c r="B394" s="350" t="e">
        <f>VLOOKUP(C394,[1]!Companies[#Data],3,FALSE)</f>
        <v>#REF!</v>
      </c>
      <c r="C394" s="111" t="s">
        <v>613</v>
      </c>
      <c r="D394" s="111" t="s">
        <v>577</v>
      </c>
      <c r="E394" s="111" t="s">
        <v>584</v>
      </c>
      <c r="F394" s="111" t="s">
        <v>61</v>
      </c>
      <c r="G394" s="111" t="s">
        <v>61</v>
      </c>
      <c r="H394" s="111" t="s">
        <v>987</v>
      </c>
      <c r="I394" s="111" t="s">
        <v>529</v>
      </c>
      <c r="J394" s="150">
        <v>30225.54</v>
      </c>
      <c r="K394" s="111" t="s">
        <v>282</v>
      </c>
      <c r="L394" s="111" t="s">
        <v>282</v>
      </c>
      <c r="M394" s="111" t="s">
        <v>282</v>
      </c>
      <c r="O394" s="111" t="s">
        <v>61</v>
      </c>
      <c r="S394" s="145"/>
      <c r="T394" s="145"/>
      <c r="U394" s="145"/>
      <c r="V394" s="145"/>
      <c r="W394" s="145"/>
      <c r="X394" s="145"/>
      <c r="Y394" s="145"/>
      <c r="Z394" s="145"/>
      <c r="AA394" s="145"/>
      <c r="AB394" s="145"/>
      <c r="AC394" s="145"/>
      <c r="AD394" s="145"/>
      <c r="AE394" s="145"/>
      <c r="AF394" s="145"/>
      <c r="AG394" s="145"/>
      <c r="AH394" s="145"/>
      <c r="AI394" s="145"/>
    </row>
    <row r="395" spans="2:35" s="111" customFormat="1" ht="13.8" x14ac:dyDescent="0.45">
      <c r="B395" s="350" t="e">
        <f>VLOOKUP(C395,[1]!Companies[#Data],3,FALSE)</f>
        <v>#REF!</v>
      </c>
      <c r="C395" s="111" t="s">
        <v>613</v>
      </c>
      <c r="D395" s="111" t="s">
        <v>577</v>
      </c>
      <c r="E395" s="111" t="s">
        <v>584</v>
      </c>
      <c r="F395" s="111" t="s">
        <v>61</v>
      </c>
      <c r="G395" s="111" t="s">
        <v>61</v>
      </c>
      <c r="H395" s="111" t="s">
        <v>988</v>
      </c>
      <c r="I395" s="111" t="s">
        <v>529</v>
      </c>
      <c r="J395" s="150">
        <v>129750</v>
      </c>
      <c r="K395" s="111" t="s">
        <v>282</v>
      </c>
      <c r="L395" s="111" t="s">
        <v>282</v>
      </c>
      <c r="M395" s="111" t="s">
        <v>282</v>
      </c>
      <c r="O395" s="111" t="s">
        <v>61</v>
      </c>
      <c r="S395" s="145"/>
      <c r="T395" s="145"/>
      <c r="U395" s="145"/>
      <c r="V395" s="145"/>
      <c r="W395" s="145"/>
      <c r="X395" s="145"/>
      <c r="Y395" s="145"/>
      <c r="Z395" s="145"/>
      <c r="AA395" s="145"/>
      <c r="AB395" s="145"/>
      <c r="AC395" s="145"/>
      <c r="AD395" s="145"/>
      <c r="AE395" s="145"/>
      <c r="AF395" s="145"/>
      <c r="AG395" s="145"/>
      <c r="AH395" s="145"/>
      <c r="AI395" s="145"/>
    </row>
    <row r="396" spans="2:35" s="111" customFormat="1" ht="13.8" x14ac:dyDescent="0.45">
      <c r="B396" s="350" t="e">
        <f>VLOOKUP(C396,[1]!Companies[#Data],3,FALSE)</f>
        <v>#REF!</v>
      </c>
      <c r="C396" s="111" t="s">
        <v>613</v>
      </c>
      <c r="D396" s="111" t="s">
        <v>577</v>
      </c>
      <c r="E396" s="111" t="s">
        <v>584</v>
      </c>
      <c r="F396" s="111" t="s">
        <v>61</v>
      </c>
      <c r="G396" s="111" t="s">
        <v>61</v>
      </c>
      <c r="H396" s="111" t="s">
        <v>989</v>
      </c>
      <c r="I396" s="111" t="s">
        <v>529</v>
      </c>
      <c r="J396" s="150">
        <v>355852.5</v>
      </c>
      <c r="K396" s="111" t="s">
        <v>282</v>
      </c>
      <c r="L396" s="111" t="s">
        <v>282</v>
      </c>
      <c r="M396" s="111" t="s">
        <v>282</v>
      </c>
      <c r="O396" s="111" t="s">
        <v>61</v>
      </c>
      <c r="S396" s="145"/>
      <c r="T396" s="145"/>
      <c r="U396" s="145"/>
      <c r="V396" s="145"/>
      <c r="W396" s="145"/>
      <c r="X396" s="145"/>
      <c r="Y396" s="145"/>
      <c r="Z396" s="145"/>
      <c r="AA396" s="145"/>
      <c r="AB396" s="145"/>
      <c r="AC396" s="145"/>
      <c r="AD396" s="145"/>
      <c r="AE396" s="145"/>
      <c r="AF396" s="145"/>
      <c r="AG396" s="145"/>
      <c r="AH396" s="145"/>
      <c r="AI396" s="145"/>
    </row>
    <row r="397" spans="2:35" s="111" customFormat="1" ht="13.8" x14ac:dyDescent="0.45">
      <c r="B397" s="350" t="e">
        <f>VLOOKUP(C397,[1]!Companies[#Data],3,FALSE)</f>
        <v>#REF!</v>
      </c>
      <c r="C397" s="111" t="s">
        <v>613</v>
      </c>
      <c r="D397" s="111" t="s">
        <v>577</v>
      </c>
      <c r="E397" s="111" t="s">
        <v>584</v>
      </c>
      <c r="F397" s="111" t="s">
        <v>61</v>
      </c>
      <c r="G397" s="111" t="s">
        <v>61</v>
      </c>
      <c r="H397" s="111" t="s">
        <v>990</v>
      </c>
      <c r="I397" s="111" t="s">
        <v>529</v>
      </c>
      <c r="J397" s="150">
        <v>163710</v>
      </c>
      <c r="K397" s="111" t="s">
        <v>282</v>
      </c>
      <c r="L397" s="111" t="s">
        <v>282</v>
      </c>
      <c r="M397" s="111" t="s">
        <v>282</v>
      </c>
      <c r="O397" s="111" t="s">
        <v>61</v>
      </c>
      <c r="S397" s="145"/>
      <c r="T397" s="145"/>
      <c r="U397" s="145"/>
      <c r="V397" s="145"/>
      <c r="W397" s="145"/>
      <c r="X397" s="145"/>
      <c r="Y397" s="145"/>
      <c r="Z397" s="145"/>
      <c r="AA397" s="145"/>
      <c r="AB397" s="145"/>
      <c r="AC397" s="145"/>
      <c r="AD397" s="145"/>
      <c r="AE397" s="145"/>
      <c r="AF397" s="145"/>
      <c r="AG397" s="145"/>
      <c r="AH397" s="145"/>
      <c r="AI397" s="145"/>
    </row>
    <row r="398" spans="2:35" s="111" customFormat="1" ht="13.8" x14ac:dyDescent="0.45">
      <c r="B398" s="350" t="e">
        <f>VLOOKUP(C398,[1]!Companies[#Data],3,FALSE)</f>
        <v>#REF!</v>
      </c>
      <c r="C398" s="111" t="s">
        <v>613</v>
      </c>
      <c r="D398" s="111" t="s">
        <v>577</v>
      </c>
      <c r="E398" s="111" t="s">
        <v>584</v>
      </c>
      <c r="F398" s="111" t="s">
        <v>61</v>
      </c>
      <c r="G398" s="111" t="s">
        <v>61</v>
      </c>
      <c r="H398" s="111" t="s">
        <v>991</v>
      </c>
      <c r="I398" s="111" t="s">
        <v>529</v>
      </c>
      <c r="J398" s="150">
        <v>54990</v>
      </c>
      <c r="K398" s="111" t="s">
        <v>282</v>
      </c>
      <c r="L398" s="111" t="s">
        <v>282</v>
      </c>
      <c r="M398" s="111" t="s">
        <v>282</v>
      </c>
      <c r="O398" s="111" t="s">
        <v>61</v>
      </c>
      <c r="S398" s="145"/>
      <c r="T398" s="145"/>
      <c r="U398" s="145"/>
      <c r="V398" s="145"/>
      <c r="W398" s="145"/>
      <c r="X398" s="145"/>
      <c r="Y398" s="145"/>
      <c r="Z398" s="145"/>
      <c r="AA398" s="145"/>
      <c r="AB398" s="145"/>
      <c r="AC398" s="145"/>
      <c r="AD398" s="145"/>
      <c r="AE398" s="145"/>
      <c r="AF398" s="145"/>
      <c r="AG398" s="145"/>
      <c r="AH398" s="145"/>
      <c r="AI398" s="145"/>
    </row>
    <row r="399" spans="2:35" s="111" customFormat="1" ht="13.8" x14ac:dyDescent="0.45">
      <c r="B399" s="350" t="e">
        <f>VLOOKUP(C399,[1]!Companies[#Data],3,FALSE)</f>
        <v>#REF!</v>
      </c>
      <c r="C399" s="111" t="s">
        <v>613</v>
      </c>
      <c r="D399" s="111" t="s">
        <v>577</v>
      </c>
      <c r="E399" s="111" t="s">
        <v>584</v>
      </c>
      <c r="F399" s="111" t="s">
        <v>61</v>
      </c>
      <c r="G399" s="111" t="s">
        <v>61</v>
      </c>
      <c r="H399" s="111" t="s">
        <v>992</v>
      </c>
      <c r="I399" s="111" t="s">
        <v>529</v>
      </c>
      <c r="J399" s="150">
        <v>147600</v>
      </c>
      <c r="K399" s="111" t="s">
        <v>282</v>
      </c>
      <c r="L399" s="111" t="s">
        <v>282</v>
      </c>
      <c r="M399" s="111" t="s">
        <v>282</v>
      </c>
      <c r="O399" s="111" t="s">
        <v>61</v>
      </c>
      <c r="S399" s="145"/>
      <c r="T399" s="145"/>
      <c r="U399" s="145"/>
      <c r="V399" s="145"/>
      <c r="W399" s="145"/>
      <c r="X399" s="145"/>
      <c r="Y399" s="145"/>
      <c r="Z399" s="145"/>
      <c r="AA399" s="145"/>
      <c r="AB399" s="145"/>
      <c r="AC399" s="145"/>
      <c r="AD399" s="145"/>
      <c r="AE399" s="145"/>
      <c r="AF399" s="145"/>
      <c r="AG399" s="145"/>
      <c r="AH399" s="145"/>
      <c r="AI399" s="145"/>
    </row>
    <row r="400" spans="2:35" s="111" customFormat="1" ht="13.8" x14ac:dyDescent="0.45">
      <c r="B400" s="350" t="e">
        <f>VLOOKUP(C400,[1]!Companies[#Data],3,FALSE)</f>
        <v>#REF!</v>
      </c>
      <c r="C400" s="111" t="s">
        <v>613</v>
      </c>
      <c r="D400" s="111" t="s">
        <v>577</v>
      </c>
      <c r="E400" s="111" t="s">
        <v>584</v>
      </c>
      <c r="F400" s="111" t="s">
        <v>61</v>
      </c>
      <c r="G400" s="111" t="s">
        <v>61</v>
      </c>
      <c r="H400" s="111" t="s">
        <v>993</v>
      </c>
      <c r="I400" s="111" t="s">
        <v>529</v>
      </c>
      <c r="J400" s="150">
        <v>27076.14</v>
      </c>
      <c r="K400" s="111" t="s">
        <v>282</v>
      </c>
      <c r="L400" s="111" t="s">
        <v>282</v>
      </c>
      <c r="M400" s="111" t="s">
        <v>282</v>
      </c>
      <c r="O400" s="111" t="s">
        <v>61</v>
      </c>
      <c r="S400" s="145"/>
      <c r="T400" s="145"/>
      <c r="U400" s="145"/>
      <c r="V400" s="145"/>
      <c r="W400" s="145"/>
      <c r="X400" s="145"/>
      <c r="Y400" s="145"/>
      <c r="Z400" s="145"/>
      <c r="AA400" s="145"/>
      <c r="AB400" s="145"/>
      <c r="AC400" s="145"/>
      <c r="AD400" s="145"/>
      <c r="AE400" s="145"/>
      <c r="AF400" s="145"/>
      <c r="AG400" s="145"/>
      <c r="AH400" s="145"/>
      <c r="AI400" s="145"/>
    </row>
    <row r="401" spans="2:35" s="111" customFormat="1" ht="13.8" x14ac:dyDescent="0.45">
      <c r="B401" s="350" t="e">
        <f>VLOOKUP(C401,[1]!Companies[#Data],3,FALSE)</f>
        <v>#REF!</v>
      </c>
      <c r="C401" s="111" t="s">
        <v>613</v>
      </c>
      <c r="D401" s="111" t="s">
        <v>577</v>
      </c>
      <c r="E401" s="111" t="s">
        <v>584</v>
      </c>
      <c r="F401" s="111" t="s">
        <v>61</v>
      </c>
      <c r="G401" s="111" t="s">
        <v>61</v>
      </c>
      <c r="H401" s="111" t="s">
        <v>994</v>
      </c>
      <c r="I401" s="111" t="s">
        <v>529</v>
      </c>
      <c r="J401" s="150">
        <v>257850</v>
      </c>
      <c r="K401" s="111" t="s">
        <v>282</v>
      </c>
      <c r="L401" s="111" t="s">
        <v>282</v>
      </c>
      <c r="M401" s="111" t="s">
        <v>282</v>
      </c>
      <c r="O401" s="111" t="s">
        <v>61</v>
      </c>
      <c r="S401" s="145"/>
      <c r="T401" s="145"/>
      <c r="U401" s="145"/>
      <c r="V401" s="145"/>
      <c r="W401" s="145"/>
      <c r="X401" s="145"/>
      <c r="Y401" s="145"/>
      <c r="Z401" s="145"/>
      <c r="AA401" s="145"/>
      <c r="AB401" s="145"/>
      <c r="AC401" s="145"/>
      <c r="AD401" s="145"/>
      <c r="AE401" s="145"/>
      <c r="AF401" s="145"/>
      <c r="AG401" s="145"/>
      <c r="AH401" s="145"/>
      <c r="AI401" s="145"/>
    </row>
    <row r="402" spans="2:35" s="111" customFormat="1" ht="13.8" x14ac:dyDescent="0.45">
      <c r="B402" s="350" t="e">
        <f>VLOOKUP(C402,[1]!Companies[#Data],3,FALSE)</f>
        <v>#REF!</v>
      </c>
      <c r="C402" s="111" t="s">
        <v>613</v>
      </c>
      <c r="D402" s="111" t="s">
        <v>577</v>
      </c>
      <c r="E402" s="111" t="s">
        <v>584</v>
      </c>
      <c r="F402" s="111" t="s">
        <v>61</v>
      </c>
      <c r="G402" s="111" t="s">
        <v>61</v>
      </c>
      <c r="H402" s="111" t="s">
        <v>995</v>
      </c>
      <c r="I402" s="111" t="s">
        <v>529</v>
      </c>
      <c r="J402" s="150">
        <v>154747.5</v>
      </c>
      <c r="K402" s="111" t="s">
        <v>282</v>
      </c>
      <c r="L402" s="111" t="s">
        <v>282</v>
      </c>
      <c r="M402" s="111" t="s">
        <v>282</v>
      </c>
      <c r="O402" s="111" t="s">
        <v>61</v>
      </c>
      <c r="S402" s="145"/>
      <c r="T402" s="145"/>
      <c r="U402" s="145"/>
      <c r="V402" s="145"/>
      <c r="W402" s="145"/>
      <c r="X402" s="145"/>
      <c r="Y402" s="145"/>
      <c r="Z402" s="145"/>
      <c r="AA402" s="145"/>
      <c r="AB402" s="145"/>
      <c r="AC402" s="145"/>
      <c r="AD402" s="145"/>
      <c r="AE402" s="145"/>
      <c r="AF402" s="145"/>
      <c r="AG402" s="145"/>
      <c r="AH402" s="145"/>
      <c r="AI402" s="145"/>
    </row>
    <row r="403" spans="2:35" s="111" customFormat="1" ht="13.8" x14ac:dyDescent="0.45">
      <c r="B403" s="350" t="e">
        <f>VLOOKUP(C403,[1]!Companies[#Data],3,FALSE)</f>
        <v>#REF!</v>
      </c>
      <c r="C403" s="111" t="s">
        <v>613</v>
      </c>
      <c r="D403" s="111" t="s">
        <v>577</v>
      </c>
      <c r="E403" s="111" t="s">
        <v>584</v>
      </c>
      <c r="F403" s="111" t="s">
        <v>61</v>
      </c>
      <c r="G403" s="111" t="s">
        <v>61</v>
      </c>
      <c r="H403" s="111" t="s">
        <v>996</v>
      </c>
      <c r="I403" s="111" t="s">
        <v>529</v>
      </c>
      <c r="J403" s="150">
        <v>114915</v>
      </c>
      <c r="K403" s="111" t="s">
        <v>282</v>
      </c>
      <c r="L403" s="111" t="s">
        <v>282</v>
      </c>
      <c r="M403" s="111" t="s">
        <v>282</v>
      </c>
      <c r="O403" s="111" t="s">
        <v>61</v>
      </c>
      <c r="S403" s="145"/>
      <c r="T403" s="145"/>
      <c r="U403" s="145"/>
      <c r="V403" s="145"/>
      <c r="W403" s="145"/>
      <c r="X403" s="145"/>
      <c r="Y403" s="145"/>
      <c r="Z403" s="145"/>
      <c r="AA403" s="145"/>
      <c r="AB403" s="145"/>
      <c r="AC403" s="145"/>
      <c r="AD403" s="145"/>
      <c r="AE403" s="145"/>
      <c r="AF403" s="145"/>
      <c r="AG403" s="145"/>
      <c r="AH403" s="145"/>
      <c r="AI403" s="145"/>
    </row>
    <row r="404" spans="2:35" s="111" customFormat="1" ht="13.8" x14ac:dyDescent="0.45">
      <c r="B404" s="350" t="e">
        <f>VLOOKUP(C404,[1]!Companies[#Data],3,FALSE)</f>
        <v>#REF!</v>
      </c>
      <c r="C404" s="111" t="s">
        <v>616</v>
      </c>
      <c r="D404" s="111" t="s">
        <v>577</v>
      </c>
      <c r="E404" s="111" t="s">
        <v>584</v>
      </c>
      <c r="F404" s="111" t="s">
        <v>61</v>
      </c>
      <c r="G404" s="111" t="s">
        <v>61</v>
      </c>
      <c r="H404" s="111" t="s">
        <v>997</v>
      </c>
      <c r="I404" s="111" t="s">
        <v>529</v>
      </c>
      <c r="J404" s="150">
        <v>97500</v>
      </c>
      <c r="K404" s="111" t="s">
        <v>282</v>
      </c>
      <c r="L404" s="111" t="s">
        <v>282</v>
      </c>
      <c r="M404" s="111" t="s">
        <v>282</v>
      </c>
      <c r="O404" s="111" t="s">
        <v>61</v>
      </c>
      <c r="S404" s="145"/>
      <c r="T404" s="145"/>
      <c r="U404" s="145"/>
      <c r="V404" s="145"/>
      <c r="W404" s="145"/>
      <c r="X404" s="145"/>
      <c r="Y404" s="145"/>
      <c r="Z404" s="145"/>
      <c r="AA404" s="145"/>
      <c r="AB404" s="145"/>
      <c r="AC404" s="145"/>
      <c r="AD404" s="145"/>
      <c r="AE404" s="145"/>
      <c r="AF404" s="145"/>
      <c r="AG404" s="145"/>
      <c r="AH404" s="145"/>
      <c r="AI404" s="145"/>
    </row>
    <row r="405" spans="2:35" s="111" customFormat="1" ht="13.8" x14ac:dyDescent="0.45">
      <c r="B405" s="350" t="e">
        <f>VLOOKUP(C405,[1]!Companies[#Data],3,FALSE)</f>
        <v>#REF!</v>
      </c>
      <c r="C405" s="111" t="s">
        <v>616</v>
      </c>
      <c r="D405" s="111" t="s">
        <v>577</v>
      </c>
      <c r="E405" s="111" t="s">
        <v>584</v>
      </c>
      <c r="F405" s="111" t="s">
        <v>61</v>
      </c>
      <c r="G405" s="111" t="s">
        <v>61</v>
      </c>
      <c r="H405" s="111" t="s">
        <v>998</v>
      </c>
      <c r="I405" s="111" t="s">
        <v>529</v>
      </c>
      <c r="J405" s="150">
        <v>50750</v>
      </c>
      <c r="K405" s="111" t="s">
        <v>282</v>
      </c>
      <c r="L405" s="111" t="s">
        <v>282</v>
      </c>
      <c r="M405" s="111" t="s">
        <v>282</v>
      </c>
      <c r="O405" s="111" t="s">
        <v>61</v>
      </c>
      <c r="S405" s="145"/>
      <c r="T405" s="145"/>
      <c r="U405" s="145"/>
      <c r="V405" s="145"/>
      <c r="W405" s="145"/>
      <c r="X405" s="145"/>
      <c r="Y405" s="145"/>
      <c r="Z405" s="145"/>
      <c r="AA405" s="145"/>
      <c r="AB405" s="145"/>
      <c r="AC405" s="145"/>
      <c r="AD405" s="145"/>
      <c r="AE405" s="145"/>
      <c r="AF405" s="145"/>
      <c r="AG405" s="145"/>
      <c r="AH405" s="145"/>
      <c r="AI405" s="145"/>
    </row>
    <row r="406" spans="2:35" s="111" customFormat="1" ht="13.8" x14ac:dyDescent="0.45">
      <c r="B406" s="350" t="e">
        <f>VLOOKUP(C406,[1]!Companies[#Data],3,FALSE)</f>
        <v>#REF!</v>
      </c>
      <c r="C406" s="111" t="s">
        <v>616</v>
      </c>
      <c r="D406" s="111" t="s">
        <v>577</v>
      </c>
      <c r="E406" s="111" t="s">
        <v>584</v>
      </c>
      <c r="F406" s="111" t="s">
        <v>61</v>
      </c>
      <c r="G406" s="111" t="s">
        <v>61</v>
      </c>
      <c r="H406" s="111" t="s">
        <v>999</v>
      </c>
      <c r="I406" s="111" t="s">
        <v>529</v>
      </c>
      <c r="J406" s="150">
        <v>44538</v>
      </c>
      <c r="K406" s="111" t="s">
        <v>282</v>
      </c>
      <c r="L406" s="111" t="s">
        <v>282</v>
      </c>
      <c r="M406" s="111" t="s">
        <v>282</v>
      </c>
      <c r="O406" s="111" t="s">
        <v>61</v>
      </c>
      <c r="S406" s="145"/>
      <c r="T406" s="145"/>
      <c r="U406" s="145"/>
      <c r="V406" s="145"/>
      <c r="W406" s="145"/>
      <c r="X406" s="145"/>
      <c r="Y406" s="145"/>
      <c r="Z406" s="145"/>
      <c r="AA406" s="145"/>
      <c r="AB406" s="145"/>
      <c r="AC406" s="145"/>
      <c r="AD406" s="145"/>
      <c r="AE406" s="145"/>
      <c r="AF406" s="145"/>
      <c r="AG406" s="145"/>
      <c r="AH406" s="145"/>
      <c r="AI406" s="145"/>
    </row>
    <row r="407" spans="2:35" s="111" customFormat="1" ht="13.8" x14ac:dyDescent="0.45">
      <c r="B407" s="350" t="e">
        <f>VLOOKUP(C407,[1]!Companies[#Data],3,FALSE)</f>
        <v>#REF!</v>
      </c>
      <c r="C407" s="111" t="s">
        <v>616</v>
      </c>
      <c r="D407" s="111" t="s">
        <v>577</v>
      </c>
      <c r="E407" s="111" t="s">
        <v>584</v>
      </c>
      <c r="F407" s="111" t="s">
        <v>61</v>
      </c>
      <c r="G407" s="111" t="s">
        <v>61</v>
      </c>
      <c r="H407" s="111" t="s">
        <v>1000</v>
      </c>
      <c r="I407" s="111" t="s">
        <v>529</v>
      </c>
      <c r="J407" s="150">
        <v>254242.5</v>
      </c>
      <c r="K407" s="111" t="s">
        <v>282</v>
      </c>
      <c r="L407" s="111" t="s">
        <v>282</v>
      </c>
      <c r="M407" s="111" t="s">
        <v>282</v>
      </c>
      <c r="O407" s="111" t="s">
        <v>61</v>
      </c>
      <c r="S407" s="145"/>
      <c r="T407" s="145"/>
      <c r="U407" s="145"/>
      <c r="V407" s="145"/>
      <c r="W407" s="145"/>
      <c r="X407" s="145"/>
      <c r="Y407" s="145"/>
      <c r="Z407" s="145"/>
      <c r="AA407" s="145"/>
      <c r="AB407" s="145"/>
      <c r="AC407" s="145"/>
      <c r="AD407" s="145"/>
      <c r="AE407" s="145"/>
      <c r="AF407" s="145"/>
      <c r="AG407" s="145"/>
      <c r="AH407" s="145"/>
      <c r="AI407" s="145"/>
    </row>
    <row r="408" spans="2:35" s="111" customFormat="1" ht="13.8" x14ac:dyDescent="0.45">
      <c r="B408" s="350" t="e">
        <f>VLOOKUP(C408,[1]!Companies[#Data],3,FALSE)</f>
        <v>#REF!</v>
      </c>
      <c r="C408" s="111" t="s">
        <v>616</v>
      </c>
      <c r="D408" s="111" t="s">
        <v>577</v>
      </c>
      <c r="E408" s="111" t="s">
        <v>584</v>
      </c>
      <c r="F408" s="111" t="s">
        <v>61</v>
      </c>
      <c r="G408" s="111" t="s">
        <v>61</v>
      </c>
      <c r="H408" s="111" t="s">
        <v>1001</v>
      </c>
      <c r="I408" s="111" t="s">
        <v>529</v>
      </c>
      <c r="J408" s="150">
        <v>64350</v>
      </c>
      <c r="K408" s="111" t="s">
        <v>282</v>
      </c>
      <c r="L408" s="111" t="s">
        <v>282</v>
      </c>
      <c r="M408" s="111" t="s">
        <v>282</v>
      </c>
      <c r="O408" s="111" t="s">
        <v>61</v>
      </c>
      <c r="S408" s="145"/>
      <c r="T408" s="145"/>
      <c r="U408" s="145"/>
      <c r="V408" s="145"/>
      <c r="W408" s="145"/>
      <c r="X408" s="145"/>
      <c r="Y408" s="145"/>
      <c r="Z408" s="145"/>
      <c r="AA408" s="145"/>
      <c r="AB408" s="145"/>
      <c r="AC408" s="145"/>
      <c r="AD408" s="145"/>
      <c r="AE408" s="145"/>
      <c r="AF408" s="145"/>
      <c r="AG408" s="145"/>
      <c r="AH408" s="145"/>
      <c r="AI408" s="145"/>
    </row>
    <row r="409" spans="2:35" s="111" customFormat="1" ht="13.8" x14ac:dyDescent="0.45">
      <c r="B409" s="350" t="e">
        <f>VLOOKUP(C409,[1]!Companies[#Data],3,FALSE)</f>
        <v>#REF!</v>
      </c>
      <c r="C409" s="111" t="s">
        <v>616</v>
      </c>
      <c r="D409" s="111" t="s">
        <v>577</v>
      </c>
      <c r="E409" s="111" t="s">
        <v>584</v>
      </c>
      <c r="F409" s="111" t="s">
        <v>61</v>
      </c>
      <c r="G409" s="111" t="s">
        <v>61</v>
      </c>
      <c r="H409" s="111" t="s">
        <v>1002</v>
      </c>
      <c r="I409" s="111" t="s">
        <v>529</v>
      </c>
      <c r="J409" s="150">
        <v>36000</v>
      </c>
      <c r="K409" s="111" t="s">
        <v>282</v>
      </c>
      <c r="L409" s="111" t="s">
        <v>282</v>
      </c>
      <c r="M409" s="111" t="s">
        <v>282</v>
      </c>
      <c r="O409" s="111" t="s">
        <v>61</v>
      </c>
      <c r="S409" s="145"/>
      <c r="T409" s="145"/>
      <c r="U409" s="145"/>
      <c r="V409" s="145"/>
      <c r="W409" s="145"/>
      <c r="X409" s="145"/>
      <c r="Y409" s="145"/>
      <c r="Z409" s="145"/>
      <c r="AA409" s="145"/>
      <c r="AB409" s="145"/>
      <c r="AC409" s="145"/>
      <c r="AD409" s="145"/>
      <c r="AE409" s="145"/>
      <c r="AF409" s="145"/>
      <c r="AG409" s="145"/>
      <c r="AH409" s="145"/>
      <c r="AI409" s="145"/>
    </row>
    <row r="410" spans="2:35" s="111" customFormat="1" ht="13.8" x14ac:dyDescent="0.45">
      <c r="B410" s="350" t="e">
        <f>VLOOKUP(C410,[1]!Companies[#Data],3,FALSE)</f>
        <v>#REF!</v>
      </c>
      <c r="C410" s="111" t="s">
        <v>618</v>
      </c>
      <c r="D410" s="111" t="s">
        <v>577</v>
      </c>
      <c r="E410" s="111" t="s">
        <v>584</v>
      </c>
      <c r="F410" s="111" t="s">
        <v>61</v>
      </c>
      <c r="G410" s="111" t="s">
        <v>61</v>
      </c>
      <c r="H410" s="111" t="s">
        <v>1003</v>
      </c>
      <c r="I410" s="111" t="s">
        <v>529</v>
      </c>
      <c r="J410" s="150">
        <v>115620</v>
      </c>
      <c r="K410" s="111" t="s">
        <v>282</v>
      </c>
      <c r="L410" s="111" t="s">
        <v>282</v>
      </c>
      <c r="M410" s="111" t="s">
        <v>282</v>
      </c>
      <c r="O410" s="111" t="s">
        <v>61</v>
      </c>
      <c r="S410" s="145"/>
      <c r="T410" s="145"/>
      <c r="U410" s="145"/>
      <c r="V410" s="145"/>
      <c r="W410" s="145"/>
      <c r="X410" s="145"/>
      <c r="Y410" s="145"/>
      <c r="Z410" s="145"/>
      <c r="AA410" s="145"/>
      <c r="AB410" s="145"/>
      <c r="AC410" s="145"/>
      <c r="AD410" s="145"/>
      <c r="AE410" s="145"/>
      <c r="AF410" s="145"/>
      <c r="AG410" s="145"/>
      <c r="AH410" s="145"/>
      <c r="AI410" s="145"/>
    </row>
    <row r="411" spans="2:35" s="111" customFormat="1" ht="13.8" x14ac:dyDescent="0.45">
      <c r="B411" s="350" t="e">
        <f>VLOOKUP(C411,[1]!Companies[#Data],3,FALSE)</f>
        <v>#REF!</v>
      </c>
      <c r="C411" s="111" t="s">
        <v>618</v>
      </c>
      <c r="D411" s="111" t="s">
        <v>577</v>
      </c>
      <c r="E411" s="111" t="s">
        <v>584</v>
      </c>
      <c r="F411" s="111" t="s">
        <v>61</v>
      </c>
      <c r="G411" s="111" t="s">
        <v>61</v>
      </c>
      <c r="H411" s="111" t="s">
        <v>1004</v>
      </c>
      <c r="I411" s="111" t="s">
        <v>529</v>
      </c>
      <c r="J411" s="150">
        <v>54866.84</v>
      </c>
      <c r="K411" s="111" t="s">
        <v>282</v>
      </c>
      <c r="L411" s="111" t="s">
        <v>282</v>
      </c>
      <c r="M411" s="111" t="s">
        <v>282</v>
      </c>
      <c r="O411" s="111" t="s">
        <v>61</v>
      </c>
      <c r="S411" s="145"/>
      <c r="T411" s="145"/>
      <c r="U411" s="145"/>
      <c r="V411" s="145"/>
      <c r="W411" s="145"/>
      <c r="X411" s="145"/>
      <c r="Y411" s="145"/>
      <c r="Z411" s="145"/>
      <c r="AA411" s="145"/>
      <c r="AB411" s="145"/>
      <c r="AC411" s="145"/>
      <c r="AD411" s="145"/>
      <c r="AE411" s="145"/>
      <c r="AF411" s="145"/>
      <c r="AG411" s="145"/>
      <c r="AH411" s="145"/>
      <c r="AI411" s="145"/>
    </row>
    <row r="412" spans="2:35" s="111" customFormat="1" ht="13.8" x14ac:dyDescent="0.45">
      <c r="B412" s="350" t="e">
        <f>VLOOKUP(C412,[1]!Companies[#Data],3,FALSE)</f>
        <v>#REF!</v>
      </c>
      <c r="C412" s="111" t="s">
        <v>618</v>
      </c>
      <c r="D412" s="111" t="s">
        <v>577</v>
      </c>
      <c r="E412" s="111" t="s">
        <v>584</v>
      </c>
      <c r="F412" s="111" t="s">
        <v>61</v>
      </c>
      <c r="G412" s="111" t="s">
        <v>61</v>
      </c>
      <c r="H412" s="111" t="s">
        <v>1005</v>
      </c>
      <c r="I412" s="111" t="s">
        <v>529</v>
      </c>
      <c r="J412" s="150">
        <v>56475</v>
      </c>
      <c r="K412" s="111" t="s">
        <v>282</v>
      </c>
      <c r="L412" s="111" t="s">
        <v>282</v>
      </c>
      <c r="M412" s="111" t="s">
        <v>282</v>
      </c>
      <c r="O412" s="111" t="s">
        <v>61</v>
      </c>
      <c r="S412" s="145"/>
      <c r="T412" s="145"/>
      <c r="U412" s="145"/>
      <c r="V412" s="145"/>
      <c r="W412" s="145"/>
      <c r="X412" s="145"/>
      <c r="Y412" s="145"/>
      <c r="Z412" s="145"/>
      <c r="AA412" s="145"/>
      <c r="AB412" s="145"/>
      <c r="AC412" s="145"/>
      <c r="AD412" s="145"/>
      <c r="AE412" s="145"/>
      <c r="AF412" s="145"/>
      <c r="AG412" s="145"/>
      <c r="AH412" s="145"/>
      <c r="AI412" s="145"/>
    </row>
    <row r="413" spans="2:35" s="111" customFormat="1" ht="13.8" x14ac:dyDescent="0.45">
      <c r="B413" s="350" t="e">
        <f>VLOOKUP(C413,[1]!Companies[#Data],3,FALSE)</f>
        <v>#REF!</v>
      </c>
      <c r="C413" s="111" t="s">
        <v>618</v>
      </c>
      <c r="D413" s="111" t="s">
        <v>577</v>
      </c>
      <c r="E413" s="111" t="s">
        <v>584</v>
      </c>
      <c r="F413" s="111" t="s">
        <v>61</v>
      </c>
      <c r="G413" s="111" t="s">
        <v>61</v>
      </c>
      <c r="H413" s="111" t="s">
        <v>1006</v>
      </c>
      <c r="I413" s="111" t="s">
        <v>529</v>
      </c>
      <c r="J413" s="150">
        <v>30590</v>
      </c>
      <c r="K413" s="111" t="s">
        <v>282</v>
      </c>
      <c r="L413" s="111" t="s">
        <v>282</v>
      </c>
      <c r="M413" s="111" t="s">
        <v>282</v>
      </c>
      <c r="O413" s="111" t="s">
        <v>61</v>
      </c>
      <c r="S413" s="145"/>
      <c r="T413" s="145"/>
      <c r="U413" s="145"/>
      <c r="V413" s="145"/>
      <c r="W413" s="145"/>
      <c r="X413" s="145"/>
      <c r="Y413" s="145"/>
      <c r="Z413" s="145"/>
      <c r="AA413" s="145"/>
      <c r="AB413" s="145"/>
      <c r="AC413" s="145"/>
      <c r="AD413" s="145"/>
      <c r="AE413" s="145"/>
      <c r="AF413" s="145"/>
      <c r="AG413" s="145"/>
      <c r="AH413" s="145"/>
      <c r="AI413" s="145"/>
    </row>
    <row r="414" spans="2:35" s="111" customFormat="1" ht="13.8" x14ac:dyDescent="0.45">
      <c r="B414" s="350" t="e">
        <f>VLOOKUP(C414,[1]!Companies[#Data],3,FALSE)</f>
        <v>#REF!</v>
      </c>
      <c r="C414" s="111" t="s">
        <v>618</v>
      </c>
      <c r="D414" s="111" t="s">
        <v>577</v>
      </c>
      <c r="E414" s="111" t="s">
        <v>584</v>
      </c>
      <c r="F414" s="111" t="s">
        <v>61</v>
      </c>
      <c r="G414" s="111" t="s">
        <v>61</v>
      </c>
      <c r="H414" s="111" t="s">
        <v>1007</v>
      </c>
      <c r="I414" s="111" t="s">
        <v>529</v>
      </c>
      <c r="J414" s="150">
        <v>59583.4</v>
      </c>
      <c r="K414" s="111" t="s">
        <v>282</v>
      </c>
      <c r="L414" s="111" t="s">
        <v>282</v>
      </c>
      <c r="M414" s="111" t="s">
        <v>282</v>
      </c>
      <c r="O414" s="111" t="s">
        <v>61</v>
      </c>
      <c r="S414" s="145"/>
      <c r="T414" s="145"/>
      <c r="U414" s="145"/>
      <c r="V414" s="145"/>
      <c r="W414" s="145"/>
      <c r="X414" s="145"/>
      <c r="Y414" s="145"/>
      <c r="Z414" s="145"/>
      <c r="AA414" s="145"/>
      <c r="AB414" s="145"/>
      <c r="AC414" s="145"/>
      <c r="AD414" s="145"/>
      <c r="AE414" s="145"/>
      <c r="AF414" s="145"/>
      <c r="AG414" s="145"/>
      <c r="AH414" s="145"/>
      <c r="AI414" s="145"/>
    </row>
    <row r="415" spans="2:35" s="111" customFormat="1" ht="13.8" x14ac:dyDescent="0.45">
      <c r="B415" s="350" t="e">
        <f>VLOOKUP(C415,[1]!Companies[#Data],3,FALSE)</f>
        <v>#REF!</v>
      </c>
      <c r="C415" s="111" t="s">
        <v>618</v>
      </c>
      <c r="D415" s="111" t="s">
        <v>577</v>
      </c>
      <c r="E415" s="111" t="s">
        <v>584</v>
      </c>
      <c r="F415" s="111" t="s">
        <v>61</v>
      </c>
      <c r="G415" s="111" t="s">
        <v>61</v>
      </c>
      <c r="H415" s="111" t="s">
        <v>1008</v>
      </c>
      <c r="I415" s="111" t="s">
        <v>529</v>
      </c>
      <c r="J415" s="150">
        <v>72120.679999999993</v>
      </c>
      <c r="K415" s="111" t="s">
        <v>282</v>
      </c>
      <c r="L415" s="111" t="s">
        <v>282</v>
      </c>
      <c r="M415" s="111" t="s">
        <v>282</v>
      </c>
      <c r="O415" s="111" t="s">
        <v>61</v>
      </c>
      <c r="S415" s="145"/>
      <c r="T415" s="145"/>
      <c r="U415" s="145"/>
      <c r="V415" s="145"/>
      <c r="W415" s="145"/>
      <c r="X415" s="145"/>
      <c r="Y415" s="145"/>
      <c r="Z415" s="145"/>
      <c r="AA415" s="145"/>
      <c r="AB415" s="145"/>
      <c r="AC415" s="145"/>
      <c r="AD415" s="145"/>
      <c r="AE415" s="145"/>
      <c r="AF415" s="145"/>
      <c r="AG415" s="145"/>
      <c r="AH415" s="145"/>
      <c r="AI415" s="145"/>
    </row>
    <row r="416" spans="2:35" s="111" customFormat="1" ht="13.8" x14ac:dyDescent="0.45">
      <c r="B416" s="350" t="e">
        <f>VLOOKUP(C416,[1]!Companies[#Data],3,FALSE)</f>
        <v>#REF!</v>
      </c>
      <c r="C416" s="111" t="s">
        <v>618</v>
      </c>
      <c r="D416" s="111" t="s">
        <v>577</v>
      </c>
      <c r="E416" s="111" t="s">
        <v>584</v>
      </c>
      <c r="F416" s="111" t="s">
        <v>61</v>
      </c>
      <c r="G416" s="111" t="s">
        <v>61</v>
      </c>
      <c r="H416" s="111" t="s">
        <v>1009</v>
      </c>
      <c r="I416" s="111" t="s">
        <v>529</v>
      </c>
      <c r="J416" s="150">
        <v>46830</v>
      </c>
      <c r="K416" s="111" t="s">
        <v>282</v>
      </c>
      <c r="L416" s="111" t="s">
        <v>282</v>
      </c>
      <c r="M416" s="111" t="s">
        <v>282</v>
      </c>
      <c r="O416" s="111" t="s">
        <v>61</v>
      </c>
      <c r="S416" s="145"/>
      <c r="T416" s="145"/>
      <c r="U416" s="145"/>
      <c r="V416" s="145"/>
      <c r="W416" s="145"/>
      <c r="X416" s="145"/>
      <c r="Y416" s="145"/>
      <c r="Z416" s="145"/>
      <c r="AA416" s="145"/>
      <c r="AB416" s="145"/>
      <c r="AC416" s="145"/>
      <c r="AD416" s="145"/>
      <c r="AE416" s="145"/>
      <c r="AF416" s="145"/>
      <c r="AG416" s="145"/>
      <c r="AH416" s="145"/>
      <c r="AI416" s="145"/>
    </row>
    <row r="417" spans="2:35" s="111" customFormat="1" ht="13.8" x14ac:dyDescent="0.45">
      <c r="B417" s="350" t="e">
        <f>VLOOKUP(C417,[1]!Companies[#Data],3,FALSE)</f>
        <v>#REF!</v>
      </c>
      <c r="C417" s="111" t="s">
        <v>618</v>
      </c>
      <c r="D417" s="111" t="s">
        <v>577</v>
      </c>
      <c r="E417" s="111" t="s">
        <v>584</v>
      </c>
      <c r="F417" s="111" t="s">
        <v>61</v>
      </c>
      <c r="G417" s="111" t="s">
        <v>61</v>
      </c>
      <c r="H417" s="111" t="s">
        <v>1010</v>
      </c>
      <c r="I417" s="111" t="s">
        <v>529</v>
      </c>
      <c r="J417" s="150">
        <v>86640</v>
      </c>
      <c r="K417" s="111" t="s">
        <v>282</v>
      </c>
      <c r="L417" s="111" t="s">
        <v>282</v>
      </c>
      <c r="M417" s="111" t="s">
        <v>282</v>
      </c>
      <c r="O417" s="111" t="s">
        <v>61</v>
      </c>
      <c r="S417" s="145"/>
      <c r="T417" s="145"/>
      <c r="U417" s="145"/>
      <c r="V417" s="145"/>
      <c r="W417" s="145"/>
      <c r="X417" s="145"/>
      <c r="Y417" s="145"/>
      <c r="Z417" s="145"/>
      <c r="AA417" s="145"/>
      <c r="AB417" s="145"/>
      <c r="AC417" s="145"/>
      <c r="AD417" s="145"/>
      <c r="AE417" s="145"/>
      <c r="AF417" s="145"/>
      <c r="AG417" s="145"/>
      <c r="AH417" s="145"/>
      <c r="AI417" s="145"/>
    </row>
    <row r="418" spans="2:35" s="111" customFormat="1" ht="13.8" x14ac:dyDescent="0.45">
      <c r="B418" s="350" t="e">
        <f>VLOOKUP(C418,[1]!Companies[#Data],3,FALSE)</f>
        <v>#REF!</v>
      </c>
      <c r="C418" s="111" t="s">
        <v>618</v>
      </c>
      <c r="D418" s="111" t="s">
        <v>577</v>
      </c>
      <c r="E418" s="111" t="s">
        <v>584</v>
      </c>
      <c r="F418" s="111" t="s">
        <v>61</v>
      </c>
      <c r="G418" s="111" t="s">
        <v>61</v>
      </c>
      <c r="H418" s="111" t="s">
        <v>1011</v>
      </c>
      <c r="I418" s="111" t="s">
        <v>529</v>
      </c>
      <c r="J418" s="150">
        <v>65240</v>
      </c>
      <c r="K418" s="111" t="s">
        <v>282</v>
      </c>
      <c r="L418" s="111" t="s">
        <v>282</v>
      </c>
      <c r="M418" s="111" t="s">
        <v>282</v>
      </c>
      <c r="O418" s="111" t="s">
        <v>61</v>
      </c>
      <c r="S418" s="145"/>
      <c r="T418" s="145"/>
      <c r="U418" s="145"/>
      <c r="V418" s="145"/>
      <c r="W418" s="145"/>
      <c r="X418" s="145"/>
      <c r="Y418" s="145"/>
      <c r="Z418" s="145"/>
      <c r="AA418" s="145"/>
      <c r="AB418" s="145"/>
      <c r="AC418" s="145"/>
      <c r="AD418" s="145"/>
      <c r="AE418" s="145"/>
      <c r="AF418" s="145"/>
      <c r="AG418" s="145"/>
      <c r="AH418" s="145"/>
      <c r="AI418" s="145"/>
    </row>
    <row r="419" spans="2:35" s="111" customFormat="1" ht="13.8" x14ac:dyDescent="0.45">
      <c r="B419" s="350" t="e">
        <f>VLOOKUP(C419,[1]!Companies[#Data],3,FALSE)</f>
        <v>#REF!</v>
      </c>
      <c r="C419" s="111" t="s">
        <v>618</v>
      </c>
      <c r="D419" s="111" t="s">
        <v>577</v>
      </c>
      <c r="E419" s="111" t="s">
        <v>584</v>
      </c>
      <c r="F419" s="111" t="s">
        <v>61</v>
      </c>
      <c r="G419" s="111" t="s">
        <v>61</v>
      </c>
      <c r="H419" s="111" t="s">
        <v>1012</v>
      </c>
      <c r="I419" s="111" t="s">
        <v>529</v>
      </c>
      <c r="J419" s="150">
        <v>21840</v>
      </c>
      <c r="K419" s="111" t="s">
        <v>282</v>
      </c>
      <c r="L419" s="111" t="s">
        <v>282</v>
      </c>
      <c r="M419" s="111" t="s">
        <v>282</v>
      </c>
      <c r="O419" s="111" t="s">
        <v>61</v>
      </c>
      <c r="S419" s="145"/>
      <c r="T419" s="145"/>
      <c r="U419" s="145"/>
      <c r="V419" s="145"/>
      <c r="W419" s="145"/>
      <c r="X419" s="145"/>
      <c r="Y419" s="145"/>
      <c r="Z419" s="145"/>
      <c r="AA419" s="145"/>
      <c r="AB419" s="145"/>
      <c r="AC419" s="145"/>
      <c r="AD419" s="145"/>
      <c r="AE419" s="145"/>
      <c r="AF419" s="145"/>
      <c r="AG419" s="145"/>
      <c r="AH419" s="145"/>
      <c r="AI419" s="145"/>
    </row>
    <row r="420" spans="2:35" s="111" customFormat="1" ht="13.8" x14ac:dyDescent="0.45">
      <c r="B420" s="350" t="e">
        <f>VLOOKUP(C420,[1]!Companies[#Data],3,FALSE)</f>
        <v>#REF!</v>
      </c>
      <c r="C420" s="111" t="s">
        <v>618</v>
      </c>
      <c r="D420" s="111" t="s">
        <v>577</v>
      </c>
      <c r="E420" s="111" t="s">
        <v>584</v>
      </c>
      <c r="F420" s="111" t="s">
        <v>61</v>
      </c>
      <c r="G420" s="111" t="s">
        <v>61</v>
      </c>
      <c r="H420" s="111" t="s">
        <v>1013</v>
      </c>
      <c r="I420" s="111" t="s">
        <v>529</v>
      </c>
      <c r="J420" s="150">
        <v>27685</v>
      </c>
      <c r="K420" s="111" t="s">
        <v>282</v>
      </c>
      <c r="L420" s="111" t="s">
        <v>282</v>
      </c>
      <c r="M420" s="111" t="s">
        <v>282</v>
      </c>
      <c r="O420" s="111" t="s">
        <v>61</v>
      </c>
      <c r="S420" s="145"/>
      <c r="T420" s="145"/>
      <c r="U420" s="145"/>
      <c r="V420" s="145"/>
      <c r="W420" s="145"/>
      <c r="X420" s="145"/>
      <c r="Y420" s="145"/>
      <c r="Z420" s="145"/>
      <c r="AA420" s="145"/>
      <c r="AB420" s="145"/>
      <c r="AC420" s="145"/>
      <c r="AD420" s="145"/>
      <c r="AE420" s="145"/>
      <c r="AF420" s="145"/>
      <c r="AG420" s="145"/>
      <c r="AH420" s="145"/>
      <c r="AI420" s="145"/>
    </row>
    <row r="421" spans="2:35" s="111" customFormat="1" ht="13.8" x14ac:dyDescent="0.45">
      <c r="B421" s="350" t="e">
        <f>VLOOKUP(C421,[1]!Companies[#Data],3,FALSE)</f>
        <v>#REF!</v>
      </c>
      <c r="C421" s="111" t="s">
        <v>618</v>
      </c>
      <c r="D421" s="111" t="s">
        <v>577</v>
      </c>
      <c r="E421" s="111" t="s">
        <v>584</v>
      </c>
      <c r="F421" s="111" t="s">
        <v>61</v>
      </c>
      <c r="G421" s="111" t="s">
        <v>61</v>
      </c>
      <c r="H421" s="111" t="s">
        <v>1014</v>
      </c>
      <c r="I421" s="111" t="s">
        <v>529</v>
      </c>
      <c r="J421" s="150">
        <v>25101</v>
      </c>
      <c r="K421" s="111" t="s">
        <v>282</v>
      </c>
      <c r="L421" s="111" t="s">
        <v>282</v>
      </c>
      <c r="M421" s="111" t="s">
        <v>282</v>
      </c>
      <c r="O421" s="111" t="s">
        <v>61</v>
      </c>
      <c r="S421" s="145"/>
      <c r="T421" s="145"/>
      <c r="U421" s="145"/>
      <c r="V421" s="145"/>
      <c r="W421" s="145"/>
      <c r="X421" s="145"/>
      <c r="Y421" s="145"/>
      <c r="Z421" s="145"/>
      <c r="AA421" s="145"/>
      <c r="AB421" s="145"/>
      <c r="AC421" s="145"/>
      <c r="AD421" s="145"/>
      <c r="AE421" s="145"/>
      <c r="AF421" s="145"/>
      <c r="AG421" s="145"/>
      <c r="AH421" s="145"/>
      <c r="AI421" s="145"/>
    </row>
    <row r="422" spans="2:35" s="111" customFormat="1" ht="13.8" x14ac:dyDescent="0.45">
      <c r="B422" s="350" t="e">
        <f>VLOOKUP(C422,[1]!Companies[#Data],3,FALSE)</f>
        <v>#REF!</v>
      </c>
      <c r="C422" s="111" t="s">
        <v>618</v>
      </c>
      <c r="D422" s="111" t="s">
        <v>577</v>
      </c>
      <c r="E422" s="111" t="s">
        <v>584</v>
      </c>
      <c r="F422" s="111" t="s">
        <v>61</v>
      </c>
      <c r="G422" s="111" t="s">
        <v>61</v>
      </c>
      <c r="H422" s="111" t="s">
        <v>1015</v>
      </c>
      <c r="I422" s="111" t="s">
        <v>529</v>
      </c>
      <c r="J422" s="150">
        <v>5013</v>
      </c>
      <c r="K422" s="111" t="s">
        <v>282</v>
      </c>
      <c r="L422" s="111" t="s">
        <v>282</v>
      </c>
      <c r="M422" s="111" t="s">
        <v>282</v>
      </c>
      <c r="O422" s="111" t="s">
        <v>61</v>
      </c>
      <c r="S422" s="145"/>
      <c r="T422" s="145"/>
      <c r="U422" s="145"/>
      <c r="V422" s="145"/>
      <c r="W422" s="145"/>
      <c r="X422" s="145"/>
      <c r="Y422" s="145"/>
      <c r="Z422" s="145"/>
      <c r="AA422" s="145"/>
      <c r="AB422" s="145"/>
      <c r="AC422" s="145"/>
      <c r="AD422" s="145"/>
      <c r="AE422" s="145"/>
      <c r="AF422" s="145"/>
      <c r="AG422" s="145"/>
      <c r="AH422" s="145"/>
      <c r="AI422" s="145"/>
    </row>
    <row r="423" spans="2:35" s="111" customFormat="1" ht="13.8" x14ac:dyDescent="0.45">
      <c r="B423" s="350" t="e">
        <f>VLOOKUP(C423,[1]!Companies[#Data],3,FALSE)</f>
        <v>#REF!</v>
      </c>
      <c r="C423" s="111" t="s">
        <v>618</v>
      </c>
      <c r="D423" s="111" t="s">
        <v>577</v>
      </c>
      <c r="E423" s="111" t="s">
        <v>584</v>
      </c>
      <c r="F423" s="111" t="s">
        <v>61</v>
      </c>
      <c r="G423" s="111" t="s">
        <v>61</v>
      </c>
      <c r="H423" s="111" t="s">
        <v>1016</v>
      </c>
      <c r="I423" s="111" t="s">
        <v>529</v>
      </c>
      <c r="J423" s="150">
        <v>14910</v>
      </c>
      <c r="K423" s="111" t="s">
        <v>282</v>
      </c>
      <c r="L423" s="111" t="s">
        <v>282</v>
      </c>
      <c r="M423" s="111" t="s">
        <v>282</v>
      </c>
      <c r="O423" s="111" t="s">
        <v>61</v>
      </c>
      <c r="S423" s="145"/>
      <c r="T423" s="145"/>
      <c r="U423" s="145"/>
      <c r="V423" s="145"/>
      <c r="W423" s="145"/>
      <c r="X423" s="145"/>
      <c r="Y423" s="145"/>
      <c r="Z423" s="145"/>
      <c r="AA423" s="145"/>
      <c r="AB423" s="145"/>
      <c r="AC423" s="145"/>
      <c r="AD423" s="145"/>
      <c r="AE423" s="145"/>
      <c r="AF423" s="145"/>
      <c r="AG423" s="145"/>
      <c r="AH423" s="145"/>
      <c r="AI423" s="145"/>
    </row>
    <row r="424" spans="2:35" s="111" customFormat="1" ht="13.8" x14ac:dyDescent="0.45">
      <c r="B424" s="350" t="e">
        <f>VLOOKUP(C424,[1]!Companies[#Data],3,FALSE)</f>
        <v>#REF!</v>
      </c>
      <c r="C424" s="111" t="s">
        <v>618</v>
      </c>
      <c r="D424" s="111" t="s">
        <v>577</v>
      </c>
      <c r="E424" s="111" t="s">
        <v>584</v>
      </c>
      <c r="F424" s="111" t="s">
        <v>61</v>
      </c>
      <c r="G424" s="111" t="s">
        <v>61</v>
      </c>
      <c r="H424" s="111" t="s">
        <v>1017</v>
      </c>
      <c r="I424" s="111" t="s">
        <v>529</v>
      </c>
      <c r="J424" s="150">
        <v>2152.79</v>
      </c>
      <c r="K424" s="111" t="s">
        <v>282</v>
      </c>
      <c r="L424" s="111" t="s">
        <v>282</v>
      </c>
      <c r="M424" s="111" t="s">
        <v>282</v>
      </c>
      <c r="O424" s="111" t="s">
        <v>61</v>
      </c>
      <c r="S424" s="145"/>
      <c r="T424" s="145"/>
      <c r="U424" s="145"/>
      <c r="V424" s="145"/>
      <c r="W424" s="145"/>
      <c r="X424" s="145"/>
      <c r="Y424" s="145"/>
      <c r="Z424" s="145"/>
      <c r="AA424" s="145"/>
      <c r="AB424" s="145"/>
      <c r="AC424" s="145"/>
      <c r="AD424" s="145"/>
      <c r="AE424" s="145"/>
      <c r="AF424" s="145"/>
      <c r="AG424" s="145"/>
      <c r="AH424" s="145"/>
      <c r="AI424" s="145"/>
    </row>
    <row r="425" spans="2:35" s="111" customFormat="1" ht="13.8" x14ac:dyDescent="0.45">
      <c r="B425" s="350" t="e">
        <f>VLOOKUP(C425,[1]!Companies[#Data],3,FALSE)</f>
        <v>#REF!</v>
      </c>
      <c r="C425" s="111" t="s">
        <v>618</v>
      </c>
      <c r="D425" s="111" t="s">
        <v>577</v>
      </c>
      <c r="E425" s="111" t="s">
        <v>584</v>
      </c>
      <c r="F425" s="111" t="s">
        <v>61</v>
      </c>
      <c r="G425" s="111" t="s">
        <v>61</v>
      </c>
      <c r="H425" s="111" t="s">
        <v>1018</v>
      </c>
      <c r="I425" s="111" t="s">
        <v>529</v>
      </c>
      <c r="J425" s="150">
        <v>1969.2</v>
      </c>
      <c r="K425" s="111" t="s">
        <v>282</v>
      </c>
      <c r="L425" s="111" t="s">
        <v>282</v>
      </c>
      <c r="M425" s="111" t="s">
        <v>282</v>
      </c>
      <c r="O425" s="111" t="s">
        <v>61</v>
      </c>
      <c r="S425" s="145"/>
      <c r="T425" s="145"/>
      <c r="U425" s="145"/>
      <c r="V425" s="145"/>
      <c r="W425" s="145"/>
      <c r="X425" s="145"/>
      <c r="Y425" s="145"/>
      <c r="Z425" s="145"/>
      <c r="AA425" s="145"/>
      <c r="AB425" s="145"/>
      <c r="AC425" s="145"/>
      <c r="AD425" s="145"/>
      <c r="AE425" s="145"/>
      <c r="AF425" s="145"/>
      <c r="AG425" s="145"/>
      <c r="AH425" s="145"/>
      <c r="AI425" s="145"/>
    </row>
    <row r="426" spans="2:35" s="111" customFormat="1" ht="13.8" x14ac:dyDescent="0.45">
      <c r="B426" s="350" t="e">
        <f>VLOOKUP(C426,[1]!Companies[#Data],3,FALSE)</f>
        <v>#REF!</v>
      </c>
      <c r="C426" s="111" t="s">
        <v>618</v>
      </c>
      <c r="D426" s="111" t="s">
        <v>577</v>
      </c>
      <c r="E426" s="111" t="s">
        <v>584</v>
      </c>
      <c r="F426" s="111" t="s">
        <v>61</v>
      </c>
      <c r="G426" s="111" t="s">
        <v>61</v>
      </c>
      <c r="H426" s="111" t="s">
        <v>1019</v>
      </c>
      <c r="I426" s="111" t="s">
        <v>529</v>
      </c>
      <c r="J426" s="150">
        <v>1656.17</v>
      </c>
      <c r="K426" s="111" t="s">
        <v>282</v>
      </c>
      <c r="L426" s="111" t="s">
        <v>282</v>
      </c>
      <c r="M426" s="111" t="s">
        <v>282</v>
      </c>
      <c r="O426" s="111" t="s">
        <v>61</v>
      </c>
      <c r="S426" s="145"/>
      <c r="T426" s="145"/>
      <c r="U426" s="145"/>
      <c r="V426" s="145"/>
      <c r="W426" s="145"/>
      <c r="X426" s="145"/>
      <c r="Y426" s="145"/>
      <c r="Z426" s="145"/>
      <c r="AA426" s="145"/>
      <c r="AB426" s="145"/>
      <c r="AC426" s="145"/>
      <c r="AD426" s="145"/>
      <c r="AE426" s="145"/>
      <c r="AF426" s="145"/>
      <c r="AG426" s="145"/>
      <c r="AH426" s="145"/>
      <c r="AI426" s="145"/>
    </row>
    <row r="427" spans="2:35" s="111" customFormat="1" ht="13.8" x14ac:dyDescent="0.45">
      <c r="B427" s="350" t="e">
        <f>VLOOKUP(C427,[1]!Companies[#Data],3,FALSE)</f>
        <v>#REF!</v>
      </c>
      <c r="C427" s="111" t="s">
        <v>618</v>
      </c>
      <c r="D427" s="111" t="s">
        <v>577</v>
      </c>
      <c r="E427" s="111" t="s">
        <v>584</v>
      </c>
      <c r="F427" s="111" t="s">
        <v>61</v>
      </c>
      <c r="G427" s="111" t="s">
        <v>61</v>
      </c>
      <c r="H427" s="111" t="s">
        <v>1020</v>
      </c>
      <c r="I427" s="111" t="s">
        <v>529</v>
      </c>
      <c r="J427" s="150">
        <v>19914.900000000001</v>
      </c>
      <c r="K427" s="111" t="s">
        <v>282</v>
      </c>
      <c r="L427" s="111" t="s">
        <v>282</v>
      </c>
      <c r="M427" s="111" t="s">
        <v>282</v>
      </c>
      <c r="O427" s="111" t="s">
        <v>61</v>
      </c>
      <c r="S427" s="145"/>
      <c r="T427" s="145"/>
      <c r="U427" s="145"/>
      <c r="V427" s="145"/>
      <c r="W427" s="145"/>
      <c r="X427" s="145"/>
      <c r="Y427" s="145"/>
      <c r="Z427" s="145"/>
      <c r="AA427" s="145"/>
      <c r="AB427" s="145"/>
      <c r="AC427" s="145"/>
      <c r="AD427" s="145"/>
      <c r="AE427" s="145"/>
      <c r="AF427" s="145"/>
      <c r="AG427" s="145"/>
      <c r="AH427" s="145"/>
      <c r="AI427" s="145"/>
    </row>
    <row r="428" spans="2:35" s="111" customFormat="1" ht="13.8" x14ac:dyDescent="0.45">
      <c r="B428" s="350" t="e">
        <f>VLOOKUP(C428,[1]!Companies[#Data],3,FALSE)</f>
        <v>#REF!</v>
      </c>
      <c r="C428" s="111" t="s">
        <v>618</v>
      </c>
      <c r="D428" s="111" t="s">
        <v>577</v>
      </c>
      <c r="E428" s="111" t="s">
        <v>584</v>
      </c>
      <c r="F428" s="111" t="s">
        <v>61</v>
      </c>
      <c r="G428" s="111" t="s">
        <v>61</v>
      </c>
      <c r="H428" s="111" t="s">
        <v>1021</v>
      </c>
      <c r="I428" s="111" t="s">
        <v>529</v>
      </c>
      <c r="J428" s="150">
        <v>13874.85</v>
      </c>
      <c r="K428" s="111" t="s">
        <v>282</v>
      </c>
      <c r="L428" s="111" t="s">
        <v>282</v>
      </c>
      <c r="M428" s="111" t="s">
        <v>282</v>
      </c>
      <c r="O428" s="111" t="s">
        <v>61</v>
      </c>
      <c r="S428" s="145"/>
      <c r="T428" s="145"/>
      <c r="U428" s="145"/>
      <c r="V428" s="145"/>
      <c r="W428" s="145"/>
      <c r="X428" s="145"/>
      <c r="Y428" s="145"/>
      <c r="Z428" s="145"/>
      <c r="AA428" s="145"/>
      <c r="AB428" s="145"/>
      <c r="AC428" s="145"/>
      <c r="AD428" s="145"/>
      <c r="AE428" s="145"/>
      <c r="AF428" s="145"/>
      <c r="AG428" s="145"/>
      <c r="AH428" s="145"/>
      <c r="AI428" s="145"/>
    </row>
    <row r="429" spans="2:35" s="111" customFormat="1" ht="13.8" x14ac:dyDescent="0.45">
      <c r="B429" s="350" t="e">
        <f>VLOOKUP(C429,[1]!Companies[#Data],3,FALSE)</f>
        <v>#REF!</v>
      </c>
      <c r="C429" s="111" t="s">
        <v>618</v>
      </c>
      <c r="D429" s="111" t="s">
        <v>577</v>
      </c>
      <c r="E429" s="111" t="s">
        <v>584</v>
      </c>
      <c r="F429" s="111" t="s">
        <v>61</v>
      </c>
      <c r="G429" s="111" t="s">
        <v>61</v>
      </c>
      <c r="H429" s="111" t="s">
        <v>1022</v>
      </c>
      <c r="I429" s="111" t="s">
        <v>529</v>
      </c>
      <c r="J429" s="150">
        <v>25153.59</v>
      </c>
      <c r="K429" s="111" t="s">
        <v>282</v>
      </c>
      <c r="L429" s="111" t="s">
        <v>282</v>
      </c>
      <c r="M429" s="111" t="s">
        <v>282</v>
      </c>
      <c r="O429" s="111" t="s">
        <v>61</v>
      </c>
      <c r="S429" s="145"/>
      <c r="T429" s="145"/>
      <c r="U429" s="145"/>
      <c r="V429" s="145"/>
      <c r="W429" s="145"/>
      <c r="X429" s="145"/>
      <c r="Y429" s="145"/>
      <c r="Z429" s="145"/>
      <c r="AA429" s="145"/>
      <c r="AB429" s="145"/>
      <c r="AC429" s="145"/>
      <c r="AD429" s="145"/>
      <c r="AE429" s="145"/>
      <c r="AF429" s="145"/>
      <c r="AG429" s="145"/>
      <c r="AH429" s="145"/>
      <c r="AI429" s="145"/>
    </row>
    <row r="430" spans="2:35" s="111" customFormat="1" ht="13.8" x14ac:dyDescent="0.45">
      <c r="B430" s="350" t="e">
        <f>VLOOKUP(C430,[1]!Companies[#Data],3,FALSE)</f>
        <v>#REF!</v>
      </c>
      <c r="C430" s="111" t="s">
        <v>618</v>
      </c>
      <c r="D430" s="111" t="s">
        <v>577</v>
      </c>
      <c r="E430" s="111" t="s">
        <v>584</v>
      </c>
      <c r="F430" s="111" t="s">
        <v>61</v>
      </c>
      <c r="G430" s="111" t="s">
        <v>61</v>
      </c>
      <c r="H430" s="111" t="s">
        <v>1023</v>
      </c>
      <c r="I430" s="111" t="s">
        <v>529</v>
      </c>
      <c r="J430" s="150">
        <v>35864.589999999997</v>
      </c>
      <c r="K430" s="111" t="s">
        <v>282</v>
      </c>
      <c r="L430" s="111" t="s">
        <v>282</v>
      </c>
      <c r="M430" s="111" t="s">
        <v>282</v>
      </c>
      <c r="O430" s="111" t="s">
        <v>61</v>
      </c>
      <c r="S430" s="145"/>
      <c r="T430" s="145"/>
      <c r="U430" s="145"/>
      <c r="V430" s="145"/>
      <c r="W430" s="145"/>
      <c r="X430" s="145"/>
      <c r="Y430" s="145"/>
      <c r="Z430" s="145"/>
      <c r="AA430" s="145"/>
      <c r="AB430" s="145"/>
      <c r="AC430" s="145"/>
      <c r="AD430" s="145"/>
      <c r="AE430" s="145"/>
      <c r="AF430" s="145"/>
      <c r="AG430" s="145"/>
      <c r="AH430" s="145"/>
      <c r="AI430" s="145"/>
    </row>
    <row r="431" spans="2:35" s="111" customFormat="1" ht="13.8" x14ac:dyDescent="0.45">
      <c r="B431" s="350" t="e">
        <f>VLOOKUP(C431,[1]!Companies[#Data],3,FALSE)</f>
        <v>#REF!</v>
      </c>
      <c r="C431" s="111" t="s">
        <v>618</v>
      </c>
      <c r="D431" s="111" t="s">
        <v>577</v>
      </c>
      <c r="E431" s="111" t="s">
        <v>584</v>
      </c>
      <c r="F431" s="111" t="s">
        <v>61</v>
      </c>
      <c r="G431" s="111" t="s">
        <v>61</v>
      </c>
      <c r="H431" s="111" t="s">
        <v>1024</v>
      </c>
      <c r="I431" s="111" t="s">
        <v>529</v>
      </c>
      <c r="J431" s="150">
        <v>13615</v>
      </c>
      <c r="K431" s="111" t="s">
        <v>282</v>
      </c>
      <c r="L431" s="111" t="s">
        <v>282</v>
      </c>
      <c r="M431" s="111" t="s">
        <v>282</v>
      </c>
      <c r="O431" s="111" t="s">
        <v>61</v>
      </c>
      <c r="S431" s="145"/>
      <c r="T431" s="145"/>
      <c r="U431" s="145"/>
      <c r="V431" s="145"/>
      <c r="W431" s="145"/>
      <c r="X431" s="145"/>
      <c r="Y431" s="145"/>
      <c r="Z431" s="145"/>
      <c r="AA431" s="145"/>
      <c r="AB431" s="145"/>
      <c r="AC431" s="145"/>
      <c r="AD431" s="145"/>
      <c r="AE431" s="145"/>
      <c r="AF431" s="145"/>
      <c r="AG431" s="145"/>
      <c r="AH431" s="145"/>
      <c r="AI431" s="145"/>
    </row>
    <row r="432" spans="2:35" s="111" customFormat="1" ht="13.8" x14ac:dyDescent="0.45">
      <c r="B432" s="350" t="e">
        <f>VLOOKUP(C432,[1]!Companies[#Data],3,FALSE)</f>
        <v>#REF!</v>
      </c>
      <c r="C432" s="111" t="s">
        <v>618</v>
      </c>
      <c r="D432" s="111" t="s">
        <v>577</v>
      </c>
      <c r="E432" s="111" t="s">
        <v>584</v>
      </c>
      <c r="F432" s="111" t="s">
        <v>61</v>
      </c>
      <c r="G432" s="111" t="s">
        <v>61</v>
      </c>
      <c r="H432" s="111" t="s">
        <v>1025</v>
      </c>
      <c r="I432" s="111" t="s">
        <v>529</v>
      </c>
      <c r="J432" s="150">
        <v>37310</v>
      </c>
      <c r="K432" s="111" t="s">
        <v>282</v>
      </c>
      <c r="L432" s="111" t="s">
        <v>282</v>
      </c>
      <c r="M432" s="111" t="s">
        <v>282</v>
      </c>
      <c r="O432" s="111" t="s">
        <v>61</v>
      </c>
      <c r="S432" s="145"/>
      <c r="T432" s="145"/>
      <c r="U432" s="145"/>
      <c r="V432" s="145"/>
      <c r="W432" s="145"/>
      <c r="X432" s="145"/>
      <c r="Y432" s="145"/>
      <c r="Z432" s="145"/>
      <c r="AA432" s="145"/>
      <c r="AB432" s="145"/>
      <c r="AC432" s="145"/>
      <c r="AD432" s="145"/>
      <c r="AE432" s="145"/>
      <c r="AF432" s="145"/>
      <c r="AG432" s="145"/>
      <c r="AH432" s="145"/>
      <c r="AI432" s="145"/>
    </row>
    <row r="433" spans="2:35" s="111" customFormat="1" ht="13.8" x14ac:dyDescent="0.45">
      <c r="B433" s="350" t="e">
        <f>VLOOKUP(C433,[1]!Companies[#Data],3,FALSE)</f>
        <v>#REF!</v>
      </c>
      <c r="C433" s="111" t="s">
        <v>618</v>
      </c>
      <c r="D433" s="111" t="s">
        <v>577</v>
      </c>
      <c r="E433" s="111" t="s">
        <v>584</v>
      </c>
      <c r="F433" s="111" t="s">
        <v>61</v>
      </c>
      <c r="G433" s="111" t="s">
        <v>61</v>
      </c>
      <c r="H433" s="111" t="s">
        <v>1026</v>
      </c>
      <c r="I433" s="111" t="s">
        <v>529</v>
      </c>
      <c r="J433" s="150">
        <v>104405</v>
      </c>
      <c r="K433" s="111" t="s">
        <v>282</v>
      </c>
      <c r="L433" s="111" t="s">
        <v>282</v>
      </c>
      <c r="M433" s="111" t="s">
        <v>282</v>
      </c>
      <c r="O433" s="111" t="s">
        <v>61</v>
      </c>
      <c r="S433" s="145"/>
      <c r="T433" s="145"/>
      <c r="U433" s="145"/>
      <c r="V433" s="145"/>
      <c r="W433" s="145"/>
      <c r="X433" s="145"/>
      <c r="Y433" s="145"/>
      <c r="Z433" s="145"/>
      <c r="AA433" s="145"/>
      <c r="AB433" s="145"/>
      <c r="AC433" s="145"/>
      <c r="AD433" s="145"/>
      <c r="AE433" s="145"/>
      <c r="AF433" s="145"/>
      <c r="AG433" s="145"/>
      <c r="AH433" s="145"/>
      <c r="AI433" s="145"/>
    </row>
    <row r="434" spans="2:35" s="111" customFormat="1" ht="13.8" x14ac:dyDescent="0.45">
      <c r="B434" s="350" t="e">
        <f>VLOOKUP(C434,[1]!Companies[#Data],3,FALSE)</f>
        <v>#REF!</v>
      </c>
      <c r="C434" s="111" t="s">
        <v>618</v>
      </c>
      <c r="D434" s="111" t="s">
        <v>577</v>
      </c>
      <c r="E434" s="111" t="s">
        <v>584</v>
      </c>
      <c r="F434" s="111" t="s">
        <v>61</v>
      </c>
      <c r="G434" s="111" t="s">
        <v>61</v>
      </c>
      <c r="H434" s="111" t="s">
        <v>1027</v>
      </c>
      <c r="I434" s="111" t="s">
        <v>529</v>
      </c>
      <c r="J434" s="150">
        <v>221400</v>
      </c>
      <c r="K434" s="111" t="s">
        <v>282</v>
      </c>
      <c r="L434" s="111" t="s">
        <v>282</v>
      </c>
      <c r="M434" s="111" t="s">
        <v>282</v>
      </c>
      <c r="O434" s="111" t="s">
        <v>61</v>
      </c>
      <c r="S434" s="145"/>
      <c r="T434" s="145"/>
      <c r="U434" s="145"/>
      <c r="V434" s="145"/>
      <c r="W434" s="145"/>
      <c r="X434" s="145"/>
      <c r="Y434" s="145"/>
      <c r="Z434" s="145"/>
      <c r="AA434" s="145"/>
      <c r="AB434" s="145"/>
      <c r="AC434" s="145"/>
      <c r="AD434" s="145"/>
      <c r="AE434" s="145"/>
      <c r="AF434" s="145"/>
      <c r="AG434" s="145"/>
      <c r="AH434" s="145"/>
      <c r="AI434" s="145"/>
    </row>
    <row r="435" spans="2:35" s="111" customFormat="1" ht="13.8" x14ac:dyDescent="0.45">
      <c r="B435" s="350" t="e">
        <f>VLOOKUP(C435,[1]!Companies[#Data],3,FALSE)</f>
        <v>#REF!</v>
      </c>
      <c r="C435" s="111" t="s">
        <v>618</v>
      </c>
      <c r="D435" s="111" t="s">
        <v>577</v>
      </c>
      <c r="E435" s="111" t="s">
        <v>584</v>
      </c>
      <c r="F435" s="111" t="s">
        <v>61</v>
      </c>
      <c r="G435" s="111" t="s">
        <v>61</v>
      </c>
      <c r="H435" s="111" t="s">
        <v>1028</v>
      </c>
      <c r="I435" s="111" t="s">
        <v>529</v>
      </c>
      <c r="J435" s="150">
        <v>177660</v>
      </c>
      <c r="K435" s="111" t="s">
        <v>282</v>
      </c>
      <c r="L435" s="111" t="s">
        <v>282</v>
      </c>
      <c r="M435" s="111" t="s">
        <v>282</v>
      </c>
      <c r="O435" s="111" t="s">
        <v>61</v>
      </c>
      <c r="S435" s="145"/>
      <c r="T435" s="145"/>
      <c r="U435" s="145"/>
      <c r="V435" s="145"/>
      <c r="W435" s="145"/>
      <c r="X435" s="145"/>
      <c r="Y435" s="145"/>
      <c r="Z435" s="145"/>
      <c r="AA435" s="145"/>
      <c r="AB435" s="145"/>
      <c r="AC435" s="145"/>
      <c r="AD435" s="145"/>
      <c r="AE435" s="145"/>
      <c r="AF435" s="145"/>
      <c r="AG435" s="145"/>
      <c r="AH435" s="145"/>
      <c r="AI435" s="145"/>
    </row>
    <row r="436" spans="2:35" s="111" customFormat="1" ht="13.8" x14ac:dyDescent="0.45">
      <c r="B436" s="350" t="e">
        <f>VLOOKUP(C436,[1]!Companies[#Data],3,FALSE)</f>
        <v>#REF!</v>
      </c>
      <c r="C436" s="111" t="s">
        <v>618</v>
      </c>
      <c r="D436" s="111" t="s">
        <v>577</v>
      </c>
      <c r="E436" s="111" t="s">
        <v>584</v>
      </c>
      <c r="F436" s="111" t="s">
        <v>61</v>
      </c>
      <c r="G436" s="111" t="s">
        <v>61</v>
      </c>
      <c r="H436" s="111" t="s">
        <v>1029</v>
      </c>
      <c r="I436" s="111" t="s">
        <v>529</v>
      </c>
      <c r="J436" s="150">
        <v>12000</v>
      </c>
      <c r="K436" s="111" t="s">
        <v>282</v>
      </c>
      <c r="L436" s="111" t="s">
        <v>282</v>
      </c>
      <c r="M436" s="111" t="s">
        <v>282</v>
      </c>
      <c r="O436" s="111" t="s">
        <v>61</v>
      </c>
      <c r="S436" s="145"/>
      <c r="T436" s="145"/>
      <c r="U436" s="145"/>
      <c r="V436" s="145"/>
      <c r="W436" s="145"/>
      <c r="X436" s="145"/>
      <c r="Y436" s="145"/>
      <c r="Z436" s="145"/>
      <c r="AA436" s="145"/>
      <c r="AB436" s="145"/>
      <c r="AC436" s="145"/>
      <c r="AD436" s="145"/>
      <c r="AE436" s="145"/>
      <c r="AF436" s="145"/>
      <c r="AG436" s="145"/>
      <c r="AH436" s="145"/>
      <c r="AI436" s="145"/>
    </row>
    <row r="437" spans="2:35" s="111" customFormat="1" ht="13.8" x14ac:dyDescent="0.45">
      <c r="B437" s="350" t="e">
        <f>VLOOKUP(C437,[1]!Companies[#Data],3,FALSE)</f>
        <v>#REF!</v>
      </c>
      <c r="C437" s="111" t="s">
        <v>618</v>
      </c>
      <c r="D437" s="111" t="s">
        <v>577</v>
      </c>
      <c r="E437" s="111" t="s">
        <v>584</v>
      </c>
      <c r="F437" s="111" t="s">
        <v>61</v>
      </c>
      <c r="G437" s="111" t="s">
        <v>61</v>
      </c>
      <c r="H437" s="111" t="s">
        <v>1030</v>
      </c>
      <c r="I437" s="111" t="s">
        <v>529</v>
      </c>
      <c r="J437" s="150">
        <v>31640.74</v>
      </c>
      <c r="K437" s="111" t="s">
        <v>282</v>
      </c>
      <c r="L437" s="111" t="s">
        <v>282</v>
      </c>
      <c r="M437" s="111" t="s">
        <v>282</v>
      </c>
      <c r="O437" s="111" t="s">
        <v>61</v>
      </c>
      <c r="S437" s="145"/>
      <c r="T437" s="145"/>
      <c r="U437" s="145"/>
      <c r="V437" s="145"/>
      <c r="W437" s="145"/>
      <c r="X437" s="145"/>
      <c r="Y437" s="145"/>
      <c r="Z437" s="145"/>
      <c r="AA437" s="145"/>
      <c r="AB437" s="145"/>
      <c r="AC437" s="145"/>
      <c r="AD437" s="145"/>
      <c r="AE437" s="145"/>
      <c r="AF437" s="145"/>
      <c r="AG437" s="145"/>
      <c r="AH437" s="145"/>
      <c r="AI437" s="145"/>
    </row>
    <row r="438" spans="2:35" s="111" customFormat="1" ht="13.8" x14ac:dyDescent="0.45">
      <c r="B438" s="350" t="e">
        <f>VLOOKUP(C438,[1]!Companies[#Data],3,FALSE)</f>
        <v>#REF!</v>
      </c>
      <c r="C438" s="111" t="s">
        <v>618</v>
      </c>
      <c r="D438" s="111" t="s">
        <v>577</v>
      </c>
      <c r="E438" s="111" t="s">
        <v>584</v>
      </c>
      <c r="F438" s="111" t="s">
        <v>61</v>
      </c>
      <c r="G438" s="111" t="s">
        <v>61</v>
      </c>
      <c r="H438" s="111" t="s">
        <v>1031</v>
      </c>
      <c r="I438" s="111" t="s">
        <v>529</v>
      </c>
      <c r="J438" s="150">
        <v>164400</v>
      </c>
      <c r="K438" s="111" t="s">
        <v>282</v>
      </c>
      <c r="L438" s="111" t="s">
        <v>282</v>
      </c>
      <c r="M438" s="111" t="s">
        <v>282</v>
      </c>
      <c r="O438" s="111" t="s">
        <v>61</v>
      </c>
      <c r="S438" s="145"/>
      <c r="T438" s="145"/>
      <c r="U438" s="145"/>
      <c r="V438" s="145"/>
      <c r="W438" s="145"/>
      <c r="X438" s="145"/>
      <c r="Y438" s="145"/>
      <c r="Z438" s="145"/>
      <c r="AA438" s="145"/>
      <c r="AB438" s="145"/>
      <c r="AC438" s="145"/>
      <c r="AD438" s="145"/>
      <c r="AE438" s="145"/>
      <c r="AF438" s="145"/>
      <c r="AG438" s="145"/>
      <c r="AH438" s="145"/>
      <c r="AI438" s="145"/>
    </row>
    <row r="439" spans="2:35" s="111" customFormat="1" ht="13.8" x14ac:dyDescent="0.45">
      <c r="B439" s="350" t="e">
        <f>VLOOKUP(C439,[1]!Companies[#Data],3,FALSE)</f>
        <v>#REF!</v>
      </c>
      <c r="C439" s="111" t="s">
        <v>618</v>
      </c>
      <c r="D439" s="111" t="s">
        <v>577</v>
      </c>
      <c r="E439" s="111" t="s">
        <v>584</v>
      </c>
      <c r="F439" s="111" t="s">
        <v>61</v>
      </c>
      <c r="G439" s="111" t="s">
        <v>61</v>
      </c>
      <c r="H439" s="111" t="s">
        <v>1032</v>
      </c>
      <c r="I439" s="111" t="s">
        <v>529</v>
      </c>
      <c r="J439" s="150">
        <v>111600</v>
      </c>
      <c r="K439" s="111" t="s">
        <v>282</v>
      </c>
      <c r="L439" s="111" t="s">
        <v>282</v>
      </c>
      <c r="M439" s="111" t="s">
        <v>282</v>
      </c>
      <c r="O439" s="111" t="s">
        <v>61</v>
      </c>
      <c r="S439" s="145"/>
      <c r="T439" s="145"/>
      <c r="U439" s="145"/>
      <c r="V439" s="145"/>
      <c r="W439" s="145"/>
      <c r="X439" s="145"/>
      <c r="Y439" s="145"/>
      <c r="Z439" s="145"/>
      <c r="AA439" s="145"/>
      <c r="AB439" s="145"/>
      <c r="AC439" s="145"/>
      <c r="AD439" s="145"/>
      <c r="AE439" s="145"/>
      <c r="AF439" s="145"/>
      <c r="AG439" s="145"/>
      <c r="AH439" s="145"/>
      <c r="AI439" s="145"/>
    </row>
    <row r="440" spans="2:35" s="111" customFormat="1" ht="13.8" x14ac:dyDescent="0.45">
      <c r="B440" s="350" t="e">
        <f>VLOOKUP(C440,[1]!Companies[#Data],3,FALSE)</f>
        <v>#REF!</v>
      </c>
      <c r="C440" s="111" t="s">
        <v>618</v>
      </c>
      <c r="D440" s="111" t="s">
        <v>577</v>
      </c>
      <c r="E440" s="111" t="s">
        <v>584</v>
      </c>
      <c r="F440" s="111" t="s">
        <v>61</v>
      </c>
      <c r="G440" s="111" t="s">
        <v>61</v>
      </c>
      <c r="H440" s="111" t="s">
        <v>1033</v>
      </c>
      <c r="I440" s="111" t="s">
        <v>529</v>
      </c>
      <c r="J440" s="150">
        <v>135000</v>
      </c>
      <c r="K440" s="111" t="s">
        <v>282</v>
      </c>
      <c r="L440" s="111" t="s">
        <v>282</v>
      </c>
      <c r="M440" s="111" t="s">
        <v>282</v>
      </c>
      <c r="O440" s="111" t="s">
        <v>61</v>
      </c>
      <c r="S440" s="145"/>
      <c r="T440" s="145"/>
      <c r="U440" s="145"/>
      <c r="V440" s="145"/>
      <c r="W440" s="145"/>
      <c r="X440" s="145"/>
      <c r="Y440" s="145"/>
      <c r="Z440" s="145"/>
      <c r="AA440" s="145"/>
      <c r="AB440" s="145"/>
      <c r="AC440" s="145"/>
      <c r="AD440" s="145"/>
      <c r="AE440" s="145"/>
      <c r="AF440" s="145"/>
      <c r="AG440" s="145"/>
      <c r="AH440" s="145"/>
      <c r="AI440" s="145"/>
    </row>
    <row r="441" spans="2:35" s="111" customFormat="1" ht="13.8" x14ac:dyDescent="0.45">
      <c r="B441" s="350" t="e">
        <f>VLOOKUP(C441,[1]!Companies[#Data],3,FALSE)</f>
        <v>#REF!</v>
      </c>
      <c r="C441" s="111" t="s">
        <v>618</v>
      </c>
      <c r="D441" s="111" t="s">
        <v>577</v>
      </c>
      <c r="E441" s="111" t="s">
        <v>584</v>
      </c>
      <c r="F441" s="111" t="s">
        <v>61</v>
      </c>
      <c r="G441" s="111" t="s">
        <v>61</v>
      </c>
      <c r="H441" s="111" t="s">
        <v>1034</v>
      </c>
      <c r="I441" s="111" t="s">
        <v>529</v>
      </c>
      <c r="J441" s="150">
        <v>13397.42</v>
      </c>
      <c r="K441" s="111" t="s">
        <v>282</v>
      </c>
      <c r="L441" s="111" t="s">
        <v>282</v>
      </c>
      <c r="M441" s="111" t="s">
        <v>282</v>
      </c>
      <c r="O441" s="111" t="s">
        <v>61</v>
      </c>
      <c r="S441" s="145"/>
      <c r="T441" s="145"/>
      <c r="U441" s="145"/>
      <c r="V441" s="145"/>
      <c r="W441" s="145"/>
      <c r="X441" s="145"/>
      <c r="Y441" s="145"/>
      <c r="Z441" s="145"/>
      <c r="AA441" s="145"/>
      <c r="AB441" s="145"/>
      <c r="AC441" s="145"/>
      <c r="AD441" s="145"/>
      <c r="AE441" s="145"/>
      <c r="AF441" s="145"/>
      <c r="AG441" s="145"/>
      <c r="AH441" s="145"/>
      <c r="AI441" s="145"/>
    </row>
    <row r="442" spans="2:35" s="111" customFormat="1" ht="13.8" x14ac:dyDescent="0.45">
      <c r="B442" s="350" t="e">
        <f>VLOOKUP(C442,[1]!Companies[#Data],3,FALSE)</f>
        <v>#REF!</v>
      </c>
      <c r="C442" s="111" t="s">
        <v>618</v>
      </c>
      <c r="D442" s="111" t="s">
        <v>577</v>
      </c>
      <c r="E442" s="111" t="s">
        <v>584</v>
      </c>
      <c r="F442" s="111" t="s">
        <v>61</v>
      </c>
      <c r="G442" s="111" t="s">
        <v>61</v>
      </c>
      <c r="H442" s="111" t="s">
        <v>1035</v>
      </c>
      <c r="I442" s="111" t="s">
        <v>529</v>
      </c>
      <c r="J442" s="150">
        <v>87631.33</v>
      </c>
      <c r="K442" s="111" t="s">
        <v>282</v>
      </c>
      <c r="L442" s="111" t="s">
        <v>282</v>
      </c>
      <c r="M442" s="111" t="s">
        <v>282</v>
      </c>
      <c r="O442" s="111" t="s">
        <v>61</v>
      </c>
      <c r="S442" s="145"/>
      <c r="T442" s="145"/>
      <c r="U442" s="145"/>
      <c r="V442" s="145"/>
      <c r="W442" s="145"/>
      <c r="X442" s="145"/>
      <c r="Y442" s="145"/>
      <c r="Z442" s="145"/>
      <c r="AA442" s="145"/>
      <c r="AB442" s="145"/>
      <c r="AC442" s="145"/>
      <c r="AD442" s="145"/>
      <c r="AE442" s="145"/>
      <c r="AF442" s="145"/>
      <c r="AG442" s="145"/>
      <c r="AH442" s="145"/>
      <c r="AI442" s="145"/>
    </row>
    <row r="443" spans="2:35" s="111" customFormat="1" ht="13.8" x14ac:dyDescent="0.45">
      <c r="B443" s="350" t="e">
        <f>VLOOKUP(C443,[1]!Companies[#Data],3,FALSE)</f>
        <v>#REF!</v>
      </c>
      <c r="C443" s="111" t="s">
        <v>618</v>
      </c>
      <c r="D443" s="111" t="s">
        <v>577</v>
      </c>
      <c r="E443" s="111" t="s">
        <v>584</v>
      </c>
      <c r="F443" s="111" t="s">
        <v>61</v>
      </c>
      <c r="G443" s="111" t="s">
        <v>61</v>
      </c>
      <c r="H443" s="111" t="s">
        <v>1036</v>
      </c>
      <c r="I443" s="111" t="s">
        <v>529</v>
      </c>
      <c r="J443" s="150">
        <v>180841.68</v>
      </c>
      <c r="K443" s="111" t="s">
        <v>282</v>
      </c>
      <c r="L443" s="111" t="s">
        <v>282</v>
      </c>
      <c r="M443" s="111" t="s">
        <v>282</v>
      </c>
      <c r="O443" s="111" t="s">
        <v>61</v>
      </c>
      <c r="S443" s="145"/>
      <c r="T443" s="145"/>
      <c r="U443" s="145"/>
      <c r="V443" s="145"/>
      <c r="W443" s="145"/>
      <c r="X443" s="145"/>
      <c r="Y443" s="145"/>
      <c r="Z443" s="145"/>
      <c r="AA443" s="145"/>
      <c r="AB443" s="145"/>
      <c r="AC443" s="145"/>
      <c r="AD443" s="145"/>
      <c r="AE443" s="145"/>
      <c r="AF443" s="145"/>
      <c r="AG443" s="145"/>
      <c r="AH443" s="145"/>
      <c r="AI443" s="145"/>
    </row>
    <row r="444" spans="2:35" s="111" customFormat="1" ht="13.8" x14ac:dyDescent="0.45">
      <c r="B444" s="350" t="e">
        <f>VLOOKUP(C444,[1]!Companies[#Data],3,FALSE)</f>
        <v>#REF!</v>
      </c>
      <c r="C444" s="111" t="s">
        <v>618</v>
      </c>
      <c r="D444" s="111" t="s">
        <v>577</v>
      </c>
      <c r="E444" s="111" t="s">
        <v>584</v>
      </c>
      <c r="F444" s="111" t="s">
        <v>61</v>
      </c>
      <c r="G444" s="111" t="s">
        <v>61</v>
      </c>
      <c r="H444" s="111" t="s">
        <v>1037</v>
      </c>
      <c r="I444" s="111" t="s">
        <v>529</v>
      </c>
      <c r="J444" s="150">
        <v>6418.57</v>
      </c>
      <c r="K444" s="111" t="s">
        <v>282</v>
      </c>
      <c r="L444" s="111" t="s">
        <v>282</v>
      </c>
      <c r="M444" s="111" t="s">
        <v>282</v>
      </c>
      <c r="O444" s="111" t="s">
        <v>61</v>
      </c>
      <c r="S444" s="145"/>
      <c r="T444" s="145"/>
      <c r="U444" s="145"/>
      <c r="V444" s="145"/>
      <c r="W444" s="145"/>
      <c r="X444" s="145"/>
      <c r="Y444" s="145"/>
      <c r="Z444" s="145"/>
      <c r="AA444" s="145"/>
      <c r="AB444" s="145"/>
      <c r="AC444" s="145"/>
      <c r="AD444" s="145"/>
      <c r="AE444" s="145"/>
      <c r="AF444" s="145"/>
      <c r="AG444" s="145"/>
      <c r="AH444" s="145"/>
      <c r="AI444" s="145"/>
    </row>
    <row r="445" spans="2:35" s="111" customFormat="1" ht="13.8" x14ac:dyDescent="0.45">
      <c r="B445" s="350" t="e">
        <f>VLOOKUP(C445,[1]!Companies[#Data],3,FALSE)</f>
        <v>#REF!</v>
      </c>
      <c r="C445" s="111" t="s">
        <v>618</v>
      </c>
      <c r="D445" s="111" t="s">
        <v>577</v>
      </c>
      <c r="E445" s="111" t="s">
        <v>584</v>
      </c>
      <c r="F445" s="111" t="s">
        <v>61</v>
      </c>
      <c r="G445" s="111" t="s">
        <v>61</v>
      </c>
      <c r="H445" s="111" t="s">
        <v>1038</v>
      </c>
      <c r="I445" s="111" t="s">
        <v>529</v>
      </c>
      <c r="J445" s="150">
        <v>15486.29</v>
      </c>
      <c r="K445" s="111" t="s">
        <v>282</v>
      </c>
      <c r="L445" s="111" t="s">
        <v>282</v>
      </c>
      <c r="M445" s="111" t="s">
        <v>282</v>
      </c>
      <c r="O445" s="111" t="s">
        <v>61</v>
      </c>
      <c r="S445" s="145"/>
      <c r="T445" s="145"/>
      <c r="U445" s="145"/>
      <c r="V445" s="145"/>
      <c r="W445" s="145"/>
      <c r="X445" s="145"/>
      <c r="Y445" s="145"/>
      <c r="Z445" s="145"/>
      <c r="AA445" s="145"/>
      <c r="AB445" s="145"/>
      <c r="AC445" s="145"/>
      <c r="AD445" s="145"/>
      <c r="AE445" s="145"/>
      <c r="AF445" s="145"/>
      <c r="AG445" s="145"/>
      <c r="AH445" s="145"/>
      <c r="AI445" s="145"/>
    </row>
    <row r="446" spans="2:35" s="111" customFormat="1" ht="13.8" x14ac:dyDescent="0.45">
      <c r="B446" s="350" t="e">
        <f>VLOOKUP(C446,[1]!Companies[#Data],3,FALSE)</f>
        <v>#REF!</v>
      </c>
      <c r="C446" s="111" t="s">
        <v>618</v>
      </c>
      <c r="D446" s="111" t="s">
        <v>577</v>
      </c>
      <c r="E446" s="111" t="s">
        <v>584</v>
      </c>
      <c r="F446" s="111" t="s">
        <v>61</v>
      </c>
      <c r="G446" s="111" t="s">
        <v>61</v>
      </c>
      <c r="H446" s="111" t="s">
        <v>1039</v>
      </c>
      <c r="I446" s="111" t="s">
        <v>529</v>
      </c>
      <c r="J446" s="150">
        <v>26395.200000000001</v>
      </c>
      <c r="K446" s="111" t="s">
        <v>282</v>
      </c>
      <c r="L446" s="111" t="s">
        <v>282</v>
      </c>
      <c r="M446" s="111" t="s">
        <v>282</v>
      </c>
      <c r="O446" s="111" t="s">
        <v>61</v>
      </c>
      <c r="S446" s="145"/>
      <c r="T446" s="145"/>
      <c r="U446" s="145"/>
      <c r="V446" s="145"/>
      <c r="W446" s="145"/>
      <c r="X446" s="145"/>
      <c r="Y446" s="145"/>
      <c r="Z446" s="145"/>
      <c r="AA446" s="145"/>
      <c r="AB446" s="145"/>
      <c r="AC446" s="145"/>
      <c r="AD446" s="145"/>
      <c r="AE446" s="145"/>
      <c r="AF446" s="145"/>
      <c r="AG446" s="145"/>
      <c r="AH446" s="145"/>
      <c r="AI446" s="145"/>
    </row>
    <row r="447" spans="2:35" s="111" customFormat="1" ht="13.8" x14ac:dyDescent="0.45">
      <c r="B447" s="350" t="e">
        <f>VLOOKUP(C447,[1]!Companies[#Data],3,FALSE)</f>
        <v>#REF!</v>
      </c>
      <c r="C447" s="111" t="s">
        <v>618</v>
      </c>
      <c r="D447" s="111" t="s">
        <v>577</v>
      </c>
      <c r="E447" s="111" t="s">
        <v>584</v>
      </c>
      <c r="F447" s="111" t="s">
        <v>61</v>
      </c>
      <c r="G447" s="111" t="s">
        <v>61</v>
      </c>
      <c r="H447" s="111" t="s">
        <v>1040</v>
      </c>
      <c r="I447" s="111" t="s">
        <v>529</v>
      </c>
      <c r="J447" s="150">
        <v>1925</v>
      </c>
      <c r="K447" s="111" t="s">
        <v>282</v>
      </c>
      <c r="L447" s="111" t="s">
        <v>282</v>
      </c>
      <c r="M447" s="111" t="s">
        <v>282</v>
      </c>
      <c r="O447" s="111" t="s">
        <v>61</v>
      </c>
      <c r="S447" s="145"/>
      <c r="T447" s="145"/>
      <c r="U447" s="145"/>
      <c r="V447" s="145"/>
      <c r="W447" s="145"/>
      <c r="X447" s="145"/>
      <c r="Y447" s="145"/>
      <c r="Z447" s="145"/>
      <c r="AA447" s="145"/>
      <c r="AB447" s="145"/>
      <c r="AC447" s="145"/>
      <c r="AD447" s="145"/>
      <c r="AE447" s="145"/>
      <c r="AF447" s="145"/>
      <c r="AG447" s="145"/>
      <c r="AH447" s="145"/>
      <c r="AI447" s="145"/>
    </row>
    <row r="448" spans="2:35" s="111" customFormat="1" ht="13.8" x14ac:dyDescent="0.45">
      <c r="B448" s="350" t="e">
        <f>VLOOKUP(C448,[1]!Companies[#Data],3,FALSE)</f>
        <v>#REF!</v>
      </c>
      <c r="C448" s="111" t="s">
        <v>1041</v>
      </c>
      <c r="D448" s="111" t="s">
        <v>577</v>
      </c>
      <c r="E448" s="111" t="s">
        <v>584</v>
      </c>
      <c r="F448" s="111" t="s">
        <v>61</v>
      </c>
      <c r="G448" s="111" t="s">
        <v>61</v>
      </c>
      <c r="H448" s="111" t="s">
        <v>1042</v>
      </c>
      <c r="I448" s="111" t="s">
        <v>529</v>
      </c>
      <c r="J448" s="150">
        <v>742365</v>
      </c>
      <c r="K448" s="111" t="s">
        <v>282</v>
      </c>
      <c r="L448" s="111" t="s">
        <v>282</v>
      </c>
      <c r="M448" s="111" t="s">
        <v>282</v>
      </c>
      <c r="O448" s="111" t="s">
        <v>61</v>
      </c>
      <c r="S448" s="145"/>
      <c r="T448" s="145"/>
      <c r="U448" s="145"/>
      <c r="V448" s="145"/>
      <c r="W448" s="145"/>
      <c r="X448" s="145"/>
      <c r="Y448" s="145"/>
      <c r="Z448" s="145"/>
      <c r="AA448" s="145"/>
      <c r="AB448" s="145"/>
      <c r="AC448" s="145"/>
      <c r="AD448" s="145"/>
      <c r="AE448" s="145"/>
      <c r="AF448" s="145"/>
      <c r="AG448" s="145"/>
      <c r="AH448" s="145"/>
      <c r="AI448" s="145"/>
    </row>
    <row r="449" spans="2:35" s="111" customFormat="1" ht="13.8" x14ac:dyDescent="0.45">
      <c r="B449" s="350" t="e">
        <f>VLOOKUP(C449,[1]!Companies[#Data],3,FALSE)</f>
        <v>#REF!</v>
      </c>
      <c r="C449" s="111" t="s">
        <v>1041</v>
      </c>
      <c r="D449" s="111" t="s">
        <v>577</v>
      </c>
      <c r="E449" s="111" t="s">
        <v>584</v>
      </c>
      <c r="F449" s="111" t="s">
        <v>61</v>
      </c>
      <c r="G449" s="111" t="s">
        <v>61</v>
      </c>
      <c r="H449" s="111" t="s">
        <v>1043</v>
      </c>
      <c r="I449" s="111" t="s">
        <v>529</v>
      </c>
      <c r="J449" s="150">
        <v>697837.5</v>
      </c>
      <c r="K449" s="111" t="s">
        <v>282</v>
      </c>
      <c r="L449" s="111" t="s">
        <v>282</v>
      </c>
      <c r="M449" s="111" t="s">
        <v>282</v>
      </c>
      <c r="O449" s="111" t="s">
        <v>61</v>
      </c>
      <c r="S449" s="145"/>
      <c r="T449" s="145"/>
      <c r="U449" s="145"/>
      <c r="V449" s="145"/>
      <c r="W449" s="145"/>
      <c r="X449" s="145"/>
      <c r="Y449" s="145"/>
      <c r="Z449" s="145"/>
      <c r="AA449" s="145"/>
      <c r="AB449" s="145"/>
      <c r="AC449" s="145"/>
      <c r="AD449" s="145"/>
      <c r="AE449" s="145"/>
      <c r="AF449" s="145"/>
      <c r="AG449" s="145"/>
      <c r="AH449" s="145"/>
      <c r="AI449" s="145"/>
    </row>
    <row r="450" spans="2:35" s="111" customFormat="1" ht="13.8" x14ac:dyDescent="0.45">
      <c r="B450" s="350" t="e">
        <f>VLOOKUP(C450,[1]!Companies[#Data],3,FALSE)</f>
        <v>#REF!</v>
      </c>
      <c r="C450" s="111" t="s">
        <v>1041</v>
      </c>
      <c r="D450" s="111" t="s">
        <v>577</v>
      </c>
      <c r="E450" s="111" t="s">
        <v>584</v>
      </c>
      <c r="F450" s="111" t="s">
        <v>61</v>
      </c>
      <c r="G450" s="111" t="s">
        <v>61</v>
      </c>
      <c r="H450" s="111" t="s">
        <v>1044</v>
      </c>
      <c r="I450" s="111" t="s">
        <v>529</v>
      </c>
      <c r="J450" s="150">
        <v>468390</v>
      </c>
      <c r="K450" s="111" t="s">
        <v>282</v>
      </c>
      <c r="L450" s="111" t="s">
        <v>282</v>
      </c>
      <c r="M450" s="111" t="s">
        <v>282</v>
      </c>
      <c r="O450" s="111" t="s">
        <v>61</v>
      </c>
      <c r="S450" s="145"/>
      <c r="T450" s="145"/>
      <c r="U450" s="145"/>
      <c r="V450" s="145"/>
      <c r="W450" s="145"/>
      <c r="X450" s="145"/>
      <c r="Y450" s="145"/>
      <c r="Z450" s="145"/>
      <c r="AA450" s="145"/>
      <c r="AB450" s="145"/>
      <c r="AC450" s="145"/>
      <c r="AD450" s="145"/>
      <c r="AE450" s="145"/>
      <c r="AF450" s="145"/>
      <c r="AG450" s="145"/>
      <c r="AH450" s="145"/>
      <c r="AI450" s="145"/>
    </row>
    <row r="451" spans="2:35" s="111" customFormat="1" ht="13.8" x14ac:dyDescent="0.45">
      <c r="B451" s="350" t="e">
        <f>VLOOKUP(C451,[1]!Companies[#Data],3,FALSE)</f>
        <v>#REF!</v>
      </c>
      <c r="C451" s="111" t="s">
        <v>1041</v>
      </c>
      <c r="D451" s="111" t="s">
        <v>577</v>
      </c>
      <c r="E451" s="111" t="s">
        <v>584</v>
      </c>
      <c r="F451" s="111" t="s">
        <v>61</v>
      </c>
      <c r="G451" s="111" t="s">
        <v>61</v>
      </c>
      <c r="H451" s="111" t="s">
        <v>1045</v>
      </c>
      <c r="I451" s="111" t="s">
        <v>529</v>
      </c>
      <c r="J451" s="150">
        <v>669060</v>
      </c>
      <c r="K451" s="111" t="s">
        <v>282</v>
      </c>
      <c r="L451" s="111" t="s">
        <v>282</v>
      </c>
      <c r="M451" s="111" t="s">
        <v>282</v>
      </c>
      <c r="O451" s="111" t="s">
        <v>61</v>
      </c>
      <c r="S451" s="145"/>
      <c r="T451" s="145"/>
      <c r="U451" s="145"/>
      <c r="V451" s="145"/>
      <c r="W451" s="145"/>
      <c r="X451" s="145"/>
      <c r="Y451" s="145"/>
      <c r="Z451" s="145"/>
      <c r="AA451" s="145"/>
      <c r="AB451" s="145"/>
      <c r="AC451" s="145"/>
      <c r="AD451" s="145"/>
      <c r="AE451" s="145"/>
      <c r="AF451" s="145"/>
      <c r="AG451" s="145"/>
      <c r="AH451" s="145"/>
      <c r="AI451" s="145"/>
    </row>
    <row r="452" spans="2:35" s="111" customFormat="1" ht="13.8" x14ac:dyDescent="0.45">
      <c r="B452" s="350" t="e">
        <f>VLOOKUP(C452,[1]!Companies[#Data],3,FALSE)</f>
        <v>#REF!</v>
      </c>
      <c r="C452" s="111" t="s">
        <v>1041</v>
      </c>
      <c r="D452" s="111" t="s">
        <v>577</v>
      </c>
      <c r="E452" s="111" t="s">
        <v>584</v>
      </c>
      <c r="F452" s="111" t="s">
        <v>61</v>
      </c>
      <c r="G452" s="111" t="s">
        <v>61</v>
      </c>
      <c r="H452" s="111" t="s">
        <v>1046</v>
      </c>
      <c r="I452" s="111" t="s">
        <v>529</v>
      </c>
      <c r="J452" s="150">
        <v>28695</v>
      </c>
      <c r="K452" s="111" t="s">
        <v>282</v>
      </c>
      <c r="L452" s="111" t="s">
        <v>282</v>
      </c>
      <c r="M452" s="111" t="s">
        <v>282</v>
      </c>
      <c r="O452" s="111" t="s">
        <v>61</v>
      </c>
      <c r="S452" s="145"/>
      <c r="T452" s="145"/>
      <c r="U452" s="145"/>
      <c r="V452" s="145"/>
      <c r="W452" s="145"/>
      <c r="X452" s="145"/>
      <c r="Y452" s="145"/>
      <c r="Z452" s="145"/>
      <c r="AA452" s="145"/>
      <c r="AB452" s="145"/>
      <c r="AC452" s="145"/>
      <c r="AD452" s="145"/>
      <c r="AE452" s="145"/>
      <c r="AF452" s="145"/>
      <c r="AG452" s="145"/>
      <c r="AH452" s="145"/>
      <c r="AI452" s="145"/>
    </row>
    <row r="453" spans="2:35" s="111" customFormat="1" ht="13.8" x14ac:dyDescent="0.45">
      <c r="B453" s="350" t="e">
        <f>VLOOKUP(C453,[1]!Companies[#Data],3,FALSE)</f>
        <v>#REF!</v>
      </c>
      <c r="C453" s="111" t="s">
        <v>1041</v>
      </c>
      <c r="D453" s="111" t="s">
        <v>577</v>
      </c>
      <c r="E453" s="111" t="s">
        <v>584</v>
      </c>
      <c r="F453" s="111" t="s">
        <v>61</v>
      </c>
      <c r="G453" s="111" t="s">
        <v>61</v>
      </c>
      <c r="H453" s="111" t="s">
        <v>1047</v>
      </c>
      <c r="I453" s="111" t="s">
        <v>529</v>
      </c>
      <c r="J453" s="150">
        <v>28603.5</v>
      </c>
      <c r="K453" s="111" t="s">
        <v>282</v>
      </c>
      <c r="L453" s="111" t="s">
        <v>282</v>
      </c>
      <c r="M453" s="111" t="s">
        <v>282</v>
      </c>
      <c r="O453" s="111" t="s">
        <v>61</v>
      </c>
      <c r="S453" s="145"/>
      <c r="T453" s="145"/>
      <c r="U453" s="145"/>
      <c r="V453" s="145"/>
      <c r="W453" s="145"/>
      <c r="X453" s="145"/>
      <c r="Y453" s="145"/>
      <c r="Z453" s="145"/>
      <c r="AA453" s="145"/>
      <c r="AB453" s="145"/>
      <c r="AC453" s="145"/>
      <c r="AD453" s="145"/>
      <c r="AE453" s="145"/>
      <c r="AF453" s="145"/>
      <c r="AG453" s="145"/>
      <c r="AH453" s="145"/>
      <c r="AI453" s="145"/>
    </row>
    <row r="454" spans="2:35" s="111" customFormat="1" ht="13.8" x14ac:dyDescent="0.45">
      <c r="B454" s="350" t="e">
        <f>VLOOKUP(C454,[1]!Companies[#Data],3,FALSE)</f>
        <v>#REF!</v>
      </c>
      <c r="C454" s="111" t="s">
        <v>1041</v>
      </c>
      <c r="D454" s="111" t="s">
        <v>577</v>
      </c>
      <c r="E454" s="111" t="s">
        <v>584</v>
      </c>
      <c r="F454" s="111" t="s">
        <v>61</v>
      </c>
      <c r="G454" s="111" t="s">
        <v>61</v>
      </c>
      <c r="H454" s="111" t="s">
        <v>1048</v>
      </c>
      <c r="I454" s="111" t="s">
        <v>529</v>
      </c>
      <c r="J454" s="150">
        <v>11307.05</v>
      </c>
      <c r="K454" s="111" t="s">
        <v>282</v>
      </c>
      <c r="L454" s="111" t="s">
        <v>282</v>
      </c>
      <c r="M454" s="111" t="s">
        <v>282</v>
      </c>
      <c r="O454" s="111" t="s">
        <v>61</v>
      </c>
      <c r="S454" s="145"/>
      <c r="T454" s="145"/>
      <c r="U454" s="145"/>
      <c r="V454" s="145"/>
      <c r="W454" s="145"/>
      <c r="X454" s="145"/>
      <c r="Y454" s="145"/>
      <c r="Z454" s="145"/>
      <c r="AA454" s="145"/>
      <c r="AB454" s="145"/>
      <c r="AC454" s="145"/>
      <c r="AD454" s="145"/>
      <c r="AE454" s="145"/>
      <c r="AF454" s="145"/>
      <c r="AG454" s="145"/>
      <c r="AH454" s="145"/>
      <c r="AI454" s="145"/>
    </row>
    <row r="455" spans="2:35" s="111" customFormat="1" ht="13.8" x14ac:dyDescent="0.45">
      <c r="B455" s="350" t="e">
        <f>VLOOKUP(C455,[1]!Companies[#Data],3,FALSE)</f>
        <v>#REF!</v>
      </c>
      <c r="C455" s="111" t="s">
        <v>1041</v>
      </c>
      <c r="D455" s="111" t="s">
        <v>577</v>
      </c>
      <c r="E455" s="111" t="s">
        <v>584</v>
      </c>
      <c r="F455" s="111" t="s">
        <v>61</v>
      </c>
      <c r="G455" s="111" t="s">
        <v>61</v>
      </c>
      <c r="H455" s="111" t="s">
        <v>1049</v>
      </c>
      <c r="I455" s="111" t="s">
        <v>529</v>
      </c>
      <c r="J455" s="150">
        <v>201.93</v>
      </c>
      <c r="K455" s="111" t="s">
        <v>282</v>
      </c>
      <c r="L455" s="111" t="s">
        <v>282</v>
      </c>
      <c r="M455" s="111" t="s">
        <v>282</v>
      </c>
      <c r="O455" s="111" t="s">
        <v>61</v>
      </c>
      <c r="S455" s="145"/>
      <c r="T455" s="145"/>
      <c r="U455" s="145"/>
      <c r="V455" s="145"/>
      <c r="W455" s="145"/>
      <c r="X455" s="145"/>
      <c r="Y455" s="145"/>
      <c r="Z455" s="145"/>
      <c r="AA455" s="145"/>
      <c r="AB455" s="145"/>
      <c r="AC455" s="145"/>
      <c r="AD455" s="145"/>
      <c r="AE455" s="145"/>
      <c r="AF455" s="145"/>
      <c r="AG455" s="145"/>
      <c r="AH455" s="145"/>
      <c r="AI455" s="145"/>
    </row>
    <row r="456" spans="2:35" s="111" customFormat="1" ht="13.8" x14ac:dyDescent="0.45">
      <c r="B456" s="350" t="e">
        <f>VLOOKUP(C456,[1]!Companies[#Data],3,FALSE)</f>
        <v>#REF!</v>
      </c>
      <c r="C456" s="111" t="s">
        <v>1041</v>
      </c>
      <c r="D456" s="111" t="s">
        <v>577</v>
      </c>
      <c r="E456" s="111" t="s">
        <v>584</v>
      </c>
      <c r="F456" s="111" t="s">
        <v>61</v>
      </c>
      <c r="G456" s="111" t="s">
        <v>61</v>
      </c>
      <c r="H456" s="111" t="s">
        <v>1050</v>
      </c>
      <c r="I456" s="111" t="s">
        <v>529</v>
      </c>
      <c r="J456" s="150">
        <v>239700</v>
      </c>
      <c r="K456" s="111" t="s">
        <v>282</v>
      </c>
      <c r="L456" s="111" t="s">
        <v>282</v>
      </c>
      <c r="M456" s="111" t="s">
        <v>282</v>
      </c>
      <c r="O456" s="111" t="s">
        <v>61</v>
      </c>
      <c r="S456" s="145"/>
      <c r="T456" s="145"/>
      <c r="U456" s="145"/>
      <c r="V456" s="145"/>
      <c r="W456" s="145"/>
      <c r="X456" s="145"/>
      <c r="Y456" s="145"/>
      <c r="Z456" s="145"/>
      <c r="AA456" s="145"/>
      <c r="AB456" s="145"/>
      <c r="AC456" s="145"/>
      <c r="AD456" s="145"/>
      <c r="AE456" s="145"/>
      <c r="AF456" s="145"/>
      <c r="AG456" s="145"/>
      <c r="AH456" s="145"/>
      <c r="AI456" s="145"/>
    </row>
    <row r="457" spans="2:35" s="111" customFormat="1" ht="13.8" x14ac:dyDescent="0.45">
      <c r="B457" s="350" t="e">
        <f>VLOOKUP(C457,[1]!Companies[#Data],3,FALSE)</f>
        <v>#REF!</v>
      </c>
      <c r="C457" s="111" t="s">
        <v>619</v>
      </c>
      <c r="D457" s="111" t="s">
        <v>577</v>
      </c>
      <c r="E457" s="111" t="s">
        <v>584</v>
      </c>
      <c r="F457" s="111" t="s">
        <v>61</v>
      </c>
      <c r="G457" s="111" t="s">
        <v>61</v>
      </c>
      <c r="H457" s="111" t="s">
        <v>1051</v>
      </c>
      <c r="I457" s="111" t="s">
        <v>529</v>
      </c>
      <c r="J457" s="150">
        <v>225000</v>
      </c>
      <c r="K457" s="111" t="s">
        <v>282</v>
      </c>
      <c r="L457" s="111" t="s">
        <v>282</v>
      </c>
      <c r="M457" s="111" t="s">
        <v>282</v>
      </c>
      <c r="O457" s="111" t="s">
        <v>61</v>
      </c>
      <c r="S457" s="145"/>
      <c r="T457" s="145"/>
      <c r="U457" s="145"/>
      <c r="V457" s="145"/>
      <c r="W457" s="145"/>
      <c r="X457" s="145"/>
      <c r="Y457" s="145"/>
      <c r="Z457" s="145"/>
      <c r="AA457" s="145"/>
      <c r="AB457" s="145"/>
      <c r="AC457" s="145"/>
      <c r="AD457" s="145"/>
      <c r="AE457" s="145"/>
      <c r="AF457" s="145"/>
      <c r="AG457" s="145"/>
      <c r="AH457" s="145"/>
      <c r="AI457" s="145"/>
    </row>
    <row r="458" spans="2:35" s="111" customFormat="1" ht="13.8" x14ac:dyDescent="0.45">
      <c r="B458" s="350" t="e">
        <f>VLOOKUP(C458,[1]!Companies[#Data],3,FALSE)</f>
        <v>#REF!</v>
      </c>
      <c r="C458" s="111" t="s">
        <v>619</v>
      </c>
      <c r="D458" s="111" t="s">
        <v>577</v>
      </c>
      <c r="E458" s="111" t="s">
        <v>584</v>
      </c>
      <c r="F458" s="111" t="s">
        <v>61</v>
      </c>
      <c r="G458" s="111" t="s">
        <v>61</v>
      </c>
      <c r="H458" s="111" t="s">
        <v>1052</v>
      </c>
      <c r="I458" s="111" t="s">
        <v>529</v>
      </c>
      <c r="J458" s="150">
        <v>4375</v>
      </c>
      <c r="K458" s="111" t="s">
        <v>282</v>
      </c>
      <c r="L458" s="111" t="s">
        <v>282</v>
      </c>
      <c r="M458" s="111" t="s">
        <v>282</v>
      </c>
      <c r="O458" s="111" t="s">
        <v>61</v>
      </c>
      <c r="S458" s="145"/>
      <c r="T458" s="145"/>
      <c r="U458" s="145"/>
      <c r="V458" s="145"/>
      <c r="W458" s="145"/>
      <c r="X458" s="145"/>
      <c r="Y458" s="145"/>
      <c r="Z458" s="145"/>
      <c r="AA458" s="145"/>
      <c r="AB458" s="145"/>
      <c r="AC458" s="145"/>
      <c r="AD458" s="145"/>
      <c r="AE458" s="145"/>
      <c r="AF458" s="145"/>
      <c r="AG458" s="145"/>
      <c r="AH458" s="145"/>
      <c r="AI458" s="145"/>
    </row>
    <row r="459" spans="2:35" s="111" customFormat="1" ht="13.8" x14ac:dyDescent="0.45">
      <c r="B459" s="350" t="e">
        <f>VLOOKUP(C459,[1]!Companies[#Data],3,FALSE)</f>
        <v>#REF!</v>
      </c>
      <c r="C459" s="111" t="s">
        <v>619</v>
      </c>
      <c r="D459" s="111" t="s">
        <v>577</v>
      </c>
      <c r="E459" s="111" t="s">
        <v>584</v>
      </c>
      <c r="F459" s="111" t="s">
        <v>61</v>
      </c>
      <c r="G459" s="111" t="s">
        <v>61</v>
      </c>
      <c r="H459" s="111" t="s">
        <v>1053</v>
      </c>
      <c r="I459" s="111" t="s">
        <v>529</v>
      </c>
      <c r="J459" s="150">
        <v>19845</v>
      </c>
      <c r="K459" s="111" t="s">
        <v>282</v>
      </c>
      <c r="L459" s="111" t="s">
        <v>282</v>
      </c>
      <c r="M459" s="111" t="s">
        <v>282</v>
      </c>
      <c r="O459" s="111" t="s">
        <v>61</v>
      </c>
      <c r="S459" s="145"/>
      <c r="T459" s="145"/>
      <c r="U459" s="145"/>
      <c r="V459" s="145"/>
      <c r="W459" s="145"/>
      <c r="X459" s="145"/>
      <c r="Y459" s="145"/>
      <c r="Z459" s="145"/>
      <c r="AA459" s="145"/>
      <c r="AB459" s="145"/>
      <c r="AC459" s="145"/>
      <c r="AD459" s="145"/>
      <c r="AE459" s="145"/>
      <c r="AF459" s="145"/>
      <c r="AG459" s="145"/>
      <c r="AH459" s="145"/>
      <c r="AI459" s="145"/>
    </row>
    <row r="460" spans="2:35" s="111" customFormat="1" ht="13.8" x14ac:dyDescent="0.45">
      <c r="B460" s="350" t="e">
        <f>VLOOKUP(C460,[1]!Companies[#Data],3,FALSE)</f>
        <v>#REF!</v>
      </c>
      <c r="C460" s="111" t="s">
        <v>619</v>
      </c>
      <c r="D460" s="111" t="s">
        <v>577</v>
      </c>
      <c r="E460" s="111" t="s">
        <v>584</v>
      </c>
      <c r="F460" s="111" t="s">
        <v>61</v>
      </c>
      <c r="G460" s="111" t="s">
        <v>61</v>
      </c>
      <c r="H460" s="111" t="s">
        <v>1054</v>
      </c>
      <c r="I460" s="111" t="s">
        <v>529</v>
      </c>
      <c r="J460" s="150">
        <v>20055</v>
      </c>
      <c r="K460" s="111" t="s">
        <v>282</v>
      </c>
      <c r="L460" s="111" t="s">
        <v>282</v>
      </c>
      <c r="M460" s="111" t="s">
        <v>282</v>
      </c>
      <c r="O460" s="111" t="s">
        <v>61</v>
      </c>
      <c r="S460" s="145"/>
      <c r="T460" s="145"/>
      <c r="U460" s="145"/>
      <c r="V460" s="145"/>
      <c r="W460" s="145"/>
      <c r="X460" s="145"/>
      <c r="Y460" s="145"/>
      <c r="Z460" s="145"/>
      <c r="AA460" s="145"/>
      <c r="AB460" s="145"/>
      <c r="AC460" s="145"/>
      <c r="AD460" s="145"/>
      <c r="AE460" s="145"/>
      <c r="AF460" s="145"/>
      <c r="AG460" s="145"/>
      <c r="AH460" s="145"/>
      <c r="AI460" s="145"/>
    </row>
    <row r="461" spans="2:35" s="111" customFormat="1" ht="13.8" x14ac:dyDescent="0.45">
      <c r="B461" s="350" t="e">
        <f>VLOOKUP(C461,[1]!Companies[#Data],3,FALSE)</f>
        <v>#REF!</v>
      </c>
      <c r="C461" s="111" t="s">
        <v>619</v>
      </c>
      <c r="D461" s="111" t="s">
        <v>577</v>
      </c>
      <c r="E461" s="111" t="s">
        <v>584</v>
      </c>
      <c r="F461" s="111" t="s">
        <v>61</v>
      </c>
      <c r="G461" s="111" t="s">
        <v>61</v>
      </c>
      <c r="H461" s="111" t="s">
        <v>1055</v>
      </c>
      <c r="I461" s="111" t="s">
        <v>529</v>
      </c>
      <c r="J461" s="150">
        <v>95400</v>
      </c>
      <c r="K461" s="111" t="s">
        <v>282</v>
      </c>
      <c r="L461" s="111" t="s">
        <v>282</v>
      </c>
      <c r="M461" s="111" t="s">
        <v>282</v>
      </c>
      <c r="O461" s="111" t="s">
        <v>61</v>
      </c>
      <c r="S461" s="145"/>
      <c r="T461" s="145"/>
      <c r="U461" s="145"/>
      <c r="V461" s="145"/>
      <c r="W461" s="145"/>
      <c r="X461" s="145"/>
      <c r="Y461" s="145"/>
      <c r="Z461" s="145"/>
      <c r="AA461" s="145"/>
      <c r="AB461" s="145"/>
      <c r="AC461" s="145"/>
      <c r="AD461" s="145"/>
      <c r="AE461" s="145"/>
      <c r="AF461" s="145"/>
      <c r="AG461" s="145"/>
      <c r="AH461" s="145"/>
      <c r="AI461" s="145"/>
    </row>
    <row r="462" spans="2:35" s="111" customFormat="1" ht="13.8" x14ac:dyDescent="0.45">
      <c r="B462" s="350" t="e">
        <f>VLOOKUP(C462,[1]!Companies[#Data],3,FALSE)</f>
        <v>#REF!</v>
      </c>
      <c r="C462" s="111" t="s">
        <v>619</v>
      </c>
      <c r="D462" s="111" t="s">
        <v>577</v>
      </c>
      <c r="E462" s="111" t="s">
        <v>584</v>
      </c>
      <c r="F462" s="111" t="s">
        <v>61</v>
      </c>
      <c r="G462" s="111" t="s">
        <v>61</v>
      </c>
      <c r="H462" s="111" t="s">
        <v>1056</v>
      </c>
      <c r="I462" s="111" t="s">
        <v>529</v>
      </c>
      <c r="J462" s="150">
        <v>381000</v>
      </c>
      <c r="K462" s="111" t="s">
        <v>282</v>
      </c>
      <c r="L462" s="111" t="s">
        <v>282</v>
      </c>
      <c r="M462" s="111" t="s">
        <v>282</v>
      </c>
      <c r="O462" s="111" t="s">
        <v>61</v>
      </c>
      <c r="S462" s="145"/>
      <c r="T462" s="145"/>
      <c r="U462" s="145"/>
      <c r="V462" s="145"/>
      <c r="W462" s="145"/>
      <c r="X462" s="145"/>
      <c r="Y462" s="145"/>
      <c r="Z462" s="145"/>
      <c r="AA462" s="145"/>
      <c r="AB462" s="145"/>
      <c r="AC462" s="145"/>
      <c r="AD462" s="145"/>
      <c r="AE462" s="145"/>
      <c r="AF462" s="145"/>
      <c r="AG462" s="145"/>
      <c r="AH462" s="145"/>
      <c r="AI462" s="145"/>
    </row>
    <row r="463" spans="2:35" s="111" customFormat="1" ht="13.8" x14ac:dyDescent="0.45">
      <c r="B463" s="350" t="e">
        <f>VLOOKUP(C463,[1]!Companies[#Data],3,FALSE)</f>
        <v>#REF!</v>
      </c>
      <c r="C463" s="111" t="s">
        <v>619</v>
      </c>
      <c r="D463" s="111" t="s">
        <v>577</v>
      </c>
      <c r="E463" s="111" t="s">
        <v>584</v>
      </c>
      <c r="F463" s="111" t="s">
        <v>61</v>
      </c>
      <c r="G463" s="111" t="s">
        <v>61</v>
      </c>
      <c r="H463" s="111" t="s">
        <v>1057</v>
      </c>
      <c r="I463" s="111" t="s">
        <v>529</v>
      </c>
      <c r="J463" s="150">
        <v>11985</v>
      </c>
      <c r="K463" s="111" t="s">
        <v>282</v>
      </c>
      <c r="L463" s="111" t="s">
        <v>282</v>
      </c>
      <c r="M463" s="111" t="s">
        <v>282</v>
      </c>
      <c r="O463" s="111" t="s">
        <v>61</v>
      </c>
      <c r="S463" s="145"/>
      <c r="T463" s="145"/>
      <c r="U463" s="145"/>
      <c r="V463" s="145"/>
      <c r="W463" s="145"/>
      <c r="X463" s="145"/>
      <c r="Y463" s="145"/>
      <c r="Z463" s="145"/>
      <c r="AA463" s="145"/>
      <c r="AB463" s="145"/>
      <c r="AC463" s="145"/>
      <c r="AD463" s="145"/>
      <c r="AE463" s="145"/>
      <c r="AF463" s="145"/>
      <c r="AG463" s="145"/>
      <c r="AH463" s="145"/>
      <c r="AI463" s="145"/>
    </row>
    <row r="464" spans="2:35" s="111" customFormat="1" ht="13.8" x14ac:dyDescent="0.45">
      <c r="B464" s="350" t="e">
        <f>VLOOKUP(C464,[1]!Companies[#Data],3,FALSE)</f>
        <v>#REF!</v>
      </c>
      <c r="C464" s="111" t="s">
        <v>619</v>
      </c>
      <c r="D464" s="111" t="s">
        <v>577</v>
      </c>
      <c r="E464" s="111" t="s">
        <v>584</v>
      </c>
      <c r="F464" s="111" t="s">
        <v>61</v>
      </c>
      <c r="G464" s="111" t="s">
        <v>61</v>
      </c>
      <c r="H464" s="111" t="s">
        <v>1058</v>
      </c>
      <c r="I464" s="111" t="s">
        <v>529</v>
      </c>
      <c r="J464" s="150">
        <v>50055</v>
      </c>
      <c r="K464" s="111" t="s">
        <v>282</v>
      </c>
      <c r="L464" s="111" t="s">
        <v>282</v>
      </c>
      <c r="M464" s="111" t="s">
        <v>282</v>
      </c>
      <c r="O464" s="111" t="s">
        <v>61</v>
      </c>
      <c r="S464" s="145"/>
      <c r="T464" s="145"/>
      <c r="U464" s="145"/>
      <c r="V464" s="145"/>
      <c r="W464" s="145"/>
      <c r="X464" s="145"/>
      <c r="Y464" s="145"/>
      <c r="Z464" s="145"/>
      <c r="AA464" s="145"/>
      <c r="AB464" s="145"/>
      <c r="AC464" s="145"/>
      <c r="AD464" s="145"/>
      <c r="AE464" s="145"/>
      <c r="AF464" s="145"/>
      <c r="AG464" s="145"/>
      <c r="AH464" s="145"/>
      <c r="AI464" s="145"/>
    </row>
    <row r="465" spans="2:35" s="111" customFormat="1" ht="13.8" x14ac:dyDescent="0.45">
      <c r="B465" s="350" t="e">
        <f>VLOOKUP(C465,[1]!Companies[#Data],3,FALSE)</f>
        <v>#REF!</v>
      </c>
      <c r="C465" s="111" t="s">
        <v>1059</v>
      </c>
      <c r="D465" s="111" t="s">
        <v>577</v>
      </c>
      <c r="E465" s="111" t="s">
        <v>584</v>
      </c>
      <c r="F465" s="111" t="s">
        <v>61</v>
      </c>
      <c r="G465" s="111" t="s">
        <v>61</v>
      </c>
      <c r="H465" s="111" t="s">
        <v>1060</v>
      </c>
      <c r="I465" s="111" t="s">
        <v>529</v>
      </c>
      <c r="J465" s="150">
        <v>2000</v>
      </c>
      <c r="K465" s="111" t="s">
        <v>282</v>
      </c>
      <c r="L465" s="111" t="s">
        <v>282</v>
      </c>
      <c r="M465" s="111" t="s">
        <v>282</v>
      </c>
      <c r="O465" s="111" t="s">
        <v>61</v>
      </c>
      <c r="S465" s="145"/>
      <c r="T465" s="145"/>
      <c r="U465" s="145"/>
      <c r="V465" s="145"/>
      <c r="W465" s="145"/>
      <c r="X465" s="145"/>
      <c r="Y465" s="145"/>
      <c r="Z465" s="145"/>
      <c r="AA465" s="145"/>
      <c r="AB465" s="145"/>
      <c r="AC465" s="145"/>
      <c r="AD465" s="145"/>
      <c r="AE465" s="145"/>
      <c r="AF465" s="145"/>
      <c r="AG465" s="145"/>
      <c r="AH465" s="145"/>
      <c r="AI465" s="145"/>
    </row>
    <row r="466" spans="2:35" s="111" customFormat="1" ht="13.8" x14ac:dyDescent="0.45">
      <c r="B466" s="350" t="e">
        <f>VLOOKUP(C466,[1]!Companies[#Data],3,FALSE)</f>
        <v>#REF!</v>
      </c>
      <c r="C466" s="111" t="s">
        <v>1059</v>
      </c>
      <c r="D466" s="111" t="s">
        <v>577</v>
      </c>
      <c r="E466" s="111" t="s">
        <v>584</v>
      </c>
      <c r="F466" s="111" t="s">
        <v>61</v>
      </c>
      <c r="G466" s="111" t="s">
        <v>61</v>
      </c>
      <c r="H466" s="111" t="s">
        <v>1061</v>
      </c>
      <c r="I466" s="111" t="s">
        <v>529</v>
      </c>
      <c r="J466" s="150">
        <v>2000</v>
      </c>
      <c r="K466" s="111" t="s">
        <v>282</v>
      </c>
      <c r="L466" s="111" t="s">
        <v>282</v>
      </c>
      <c r="M466" s="111" t="s">
        <v>282</v>
      </c>
      <c r="O466" s="111" t="s">
        <v>61</v>
      </c>
      <c r="S466" s="145"/>
      <c r="T466" s="145"/>
      <c r="U466" s="145"/>
      <c r="V466" s="145"/>
      <c r="W466" s="145"/>
      <c r="X466" s="145"/>
      <c r="Y466" s="145"/>
      <c r="Z466" s="145"/>
      <c r="AA466" s="145"/>
      <c r="AB466" s="145"/>
      <c r="AC466" s="145"/>
      <c r="AD466" s="145"/>
      <c r="AE466" s="145"/>
      <c r="AF466" s="145"/>
      <c r="AG466" s="145"/>
      <c r="AH466" s="145"/>
      <c r="AI466" s="145"/>
    </row>
    <row r="467" spans="2:35" s="111" customFormat="1" ht="13.8" x14ac:dyDescent="0.45">
      <c r="B467" s="350" t="e">
        <f>VLOOKUP(C467,[1]!Companies[#Data],3,FALSE)</f>
        <v>#REF!</v>
      </c>
      <c r="C467" s="111" t="s">
        <v>1059</v>
      </c>
      <c r="D467" s="111" t="s">
        <v>577</v>
      </c>
      <c r="E467" s="111" t="s">
        <v>584</v>
      </c>
      <c r="F467" s="111" t="s">
        <v>61</v>
      </c>
      <c r="G467" s="111" t="s">
        <v>61</v>
      </c>
      <c r="H467" s="111" t="s">
        <v>1062</v>
      </c>
      <c r="I467" s="111" t="s">
        <v>529</v>
      </c>
      <c r="J467" s="150">
        <v>383250</v>
      </c>
      <c r="K467" s="111" t="s">
        <v>282</v>
      </c>
      <c r="L467" s="111" t="s">
        <v>282</v>
      </c>
      <c r="M467" s="111" t="s">
        <v>282</v>
      </c>
      <c r="O467" s="111" t="s">
        <v>61</v>
      </c>
      <c r="S467" s="145"/>
      <c r="T467" s="145"/>
      <c r="U467" s="145"/>
      <c r="V467" s="145"/>
      <c r="W467" s="145"/>
      <c r="X467" s="145"/>
      <c r="Y467" s="145"/>
      <c r="Z467" s="145"/>
      <c r="AA467" s="145"/>
      <c r="AB467" s="145"/>
      <c r="AC467" s="145"/>
      <c r="AD467" s="145"/>
      <c r="AE467" s="145"/>
      <c r="AF467" s="145"/>
      <c r="AG467" s="145"/>
      <c r="AH467" s="145"/>
      <c r="AI467" s="145"/>
    </row>
    <row r="468" spans="2:35" s="111" customFormat="1" ht="13.8" x14ac:dyDescent="0.45">
      <c r="B468" s="350" t="e">
        <f>VLOOKUP(C468,[1]!Companies[#Data],3,FALSE)</f>
        <v>#REF!</v>
      </c>
      <c r="C468" s="111" t="s">
        <v>1059</v>
      </c>
      <c r="D468" s="111" t="s">
        <v>577</v>
      </c>
      <c r="E468" s="111" t="s">
        <v>584</v>
      </c>
      <c r="F468" s="111" t="s">
        <v>61</v>
      </c>
      <c r="G468" s="111" t="s">
        <v>61</v>
      </c>
      <c r="H468" s="111" t="s">
        <v>1063</v>
      </c>
      <c r="I468" s="111" t="s">
        <v>529</v>
      </c>
      <c r="J468" s="150">
        <v>340500</v>
      </c>
      <c r="K468" s="111" t="s">
        <v>282</v>
      </c>
      <c r="L468" s="111" t="s">
        <v>282</v>
      </c>
      <c r="M468" s="111" t="s">
        <v>282</v>
      </c>
      <c r="O468" s="111" t="s">
        <v>61</v>
      </c>
      <c r="S468" s="145"/>
      <c r="T468" s="145"/>
      <c r="U468" s="145"/>
      <c r="V468" s="145"/>
      <c r="W468" s="145"/>
      <c r="X468" s="145"/>
      <c r="Y468" s="145"/>
      <c r="Z468" s="145"/>
      <c r="AA468" s="145"/>
      <c r="AB468" s="145"/>
      <c r="AC468" s="145"/>
      <c r="AD468" s="145"/>
      <c r="AE468" s="145"/>
      <c r="AF468" s="145"/>
      <c r="AG468" s="145"/>
      <c r="AH468" s="145"/>
      <c r="AI468" s="145"/>
    </row>
    <row r="469" spans="2:35" s="111" customFormat="1" ht="13.8" x14ac:dyDescent="0.45">
      <c r="B469" s="350" t="e">
        <f>VLOOKUP(C469,[1]!Companies[#Data],3,FALSE)</f>
        <v>#REF!</v>
      </c>
      <c r="C469" s="111" t="s">
        <v>1059</v>
      </c>
      <c r="D469" s="111" t="s">
        <v>577</v>
      </c>
      <c r="E469" s="111" t="s">
        <v>584</v>
      </c>
      <c r="F469" s="111" t="s">
        <v>61</v>
      </c>
      <c r="G469" s="111" t="s">
        <v>61</v>
      </c>
      <c r="H469" s="111" t="s">
        <v>1064</v>
      </c>
      <c r="I469" s="111" t="s">
        <v>529</v>
      </c>
      <c r="J469" s="150">
        <v>25515</v>
      </c>
      <c r="K469" s="111" t="s">
        <v>282</v>
      </c>
      <c r="L469" s="111" t="s">
        <v>282</v>
      </c>
      <c r="M469" s="111" t="s">
        <v>282</v>
      </c>
      <c r="O469" s="111" t="s">
        <v>61</v>
      </c>
      <c r="S469" s="145"/>
      <c r="T469" s="145"/>
      <c r="U469" s="145"/>
      <c r="V469" s="145"/>
      <c r="W469" s="145"/>
      <c r="X469" s="145"/>
      <c r="Y469" s="145"/>
      <c r="Z469" s="145"/>
      <c r="AA469" s="145"/>
      <c r="AB469" s="145"/>
      <c r="AC469" s="145"/>
      <c r="AD469" s="145"/>
      <c r="AE469" s="145"/>
      <c r="AF469" s="145"/>
      <c r="AG469" s="145"/>
      <c r="AH469" s="145"/>
      <c r="AI469" s="145"/>
    </row>
    <row r="470" spans="2:35" s="111" customFormat="1" ht="13.8" x14ac:dyDescent="0.45">
      <c r="B470" s="350" t="e">
        <f>VLOOKUP(C470,[1]!Companies[#Data],3,FALSE)</f>
        <v>#REF!</v>
      </c>
      <c r="C470" s="111" t="s">
        <v>1059</v>
      </c>
      <c r="D470" s="111" t="s">
        <v>577</v>
      </c>
      <c r="E470" s="111" t="s">
        <v>584</v>
      </c>
      <c r="F470" s="111" t="s">
        <v>61</v>
      </c>
      <c r="G470" s="111" t="s">
        <v>61</v>
      </c>
      <c r="H470" s="111" t="s">
        <v>1065</v>
      </c>
      <c r="I470" s="111" t="s">
        <v>529</v>
      </c>
      <c r="J470" s="150">
        <v>225750</v>
      </c>
      <c r="K470" s="111" t="s">
        <v>282</v>
      </c>
      <c r="L470" s="111" t="s">
        <v>282</v>
      </c>
      <c r="M470" s="111" t="s">
        <v>282</v>
      </c>
      <c r="O470" s="111" t="s">
        <v>61</v>
      </c>
      <c r="S470" s="145"/>
      <c r="T470" s="145"/>
      <c r="U470" s="145"/>
      <c r="V470" s="145"/>
      <c r="W470" s="145"/>
      <c r="X470" s="145"/>
      <c r="Y470" s="145"/>
      <c r="Z470" s="145"/>
      <c r="AA470" s="145"/>
      <c r="AB470" s="145"/>
      <c r="AC470" s="145"/>
      <c r="AD470" s="145"/>
      <c r="AE470" s="145"/>
      <c r="AF470" s="145"/>
      <c r="AG470" s="145"/>
      <c r="AH470" s="145"/>
      <c r="AI470" s="145"/>
    </row>
    <row r="471" spans="2:35" s="111" customFormat="1" ht="13.8" x14ac:dyDescent="0.45">
      <c r="B471" s="350" t="e">
        <f>VLOOKUP(C471,[1]!Companies[#Data],3,FALSE)</f>
        <v>#REF!</v>
      </c>
      <c r="C471" s="111" t="s">
        <v>1059</v>
      </c>
      <c r="D471" s="111" t="s">
        <v>577</v>
      </c>
      <c r="E471" s="111" t="s">
        <v>584</v>
      </c>
      <c r="F471" s="111" t="s">
        <v>61</v>
      </c>
      <c r="G471" s="111" t="s">
        <v>61</v>
      </c>
      <c r="H471" s="111" t="s">
        <v>1066</v>
      </c>
      <c r="I471" s="111" t="s">
        <v>529</v>
      </c>
      <c r="J471" s="150">
        <v>831750</v>
      </c>
      <c r="K471" s="111" t="s">
        <v>282</v>
      </c>
      <c r="L471" s="111" t="s">
        <v>282</v>
      </c>
      <c r="M471" s="111" t="s">
        <v>282</v>
      </c>
      <c r="O471" s="111" t="s">
        <v>61</v>
      </c>
      <c r="S471" s="145"/>
      <c r="T471" s="145"/>
      <c r="U471" s="145"/>
      <c r="V471" s="145"/>
      <c r="W471" s="145"/>
      <c r="X471" s="145"/>
      <c r="Y471" s="145"/>
      <c r="Z471" s="145"/>
      <c r="AA471" s="145"/>
      <c r="AB471" s="145"/>
      <c r="AC471" s="145"/>
      <c r="AD471" s="145"/>
      <c r="AE471" s="145"/>
      <c r="AF471" s="145"/>
      <c r="AG471" s="145"/>
      <c r="AH471" s="145"/>
      <c r="AI471" s="145"/>
    </row>
    <row r="472" spans="2:35" s="111" customFormat="1" ht="13.8" x14ac:dyDescent="0.45">
      <c r="B472" s="350" t="e">
        <f>VLOOKUP(C472,[1]!Companies[#Data],3,FALSE)</f>
        <v>#REF!</v>
      </c>
      <c r="C472" s="111" t="s">
        <v>1059</v>
      </c>
      <c r="D472" s="111" t="s">
        <v>577</v>
      </c>
      <c r="E472" s="111" t="s">
        <v>584</v>
      </c>
      <c r="F472" s="111" t="s">
        <v>61</v>
      </c>
      <c r="G472" s="111" t="s">
        <v>61</v>
      </c>
      <c r="H472" s="111" t="s">
        <v>1067</v>
      </c>
      <c r="I472" s="111" t="s">
        <v>529</v>
      </c>
      <c r="J472" s="150">
        <v>27000</v>
      </c>
      <c r="K472" s="111" t="s">
        <v>282</v>
      </c>
      <c r="L472" s="111" t="s">
        <v>282</v>
      </c>
      <c r="M472" s="111" t="s">
        <v>282</v>
      </c>
      <c r="O472" s="111" t="s">
        <v>61</v>
      </c>
      <c r="S472" s="145"/>
      <c r="T472" s="145"/>
      <c r="U472" s="145"/>
      <c r="V472" s="145"/>
      <c r="W472" s="145"/>
      <c r="X472" s="145"/>
      <c r="Y472" s="145"/>
      <c r="Z472" s="145"/>
      <c r="AA472" s="145"/>
      <c r="AB472" s="145"/>
      <c r="AC472" s="145"/>
      <c r="AD472" s="145"/>
      <c r="AE472" s="145"/>
      <c r="AF472" s="145"/>
      <c r="AG472" s="145"/>
      <c r="AH472" s="145"/>
      <c r="AI472" s="145"/>
    </row>
    <row r="473" spans="2:35" s="111" customFormat="1" ht="13.8" x14ac:dyDescent="0.45">
      <c r="B473" s="350" t="e">
        <f>VLOOKUP(C473,[1]!Companies[#Data],3,FALSE)</f>
        <v>#REF!</v>
      </c>
      <c r="C473" s="111" t="s">
        <v>1059</v>
      </c>
      <c r="D473" s="111" t="s">
        <v>577</v>
      </c>
      <c r="E473" s="111" t="s">
        <v>584</v>
      </c>
      <c r="F473" s="111" t="s">
        <v>61</v>
      </c>
      <c r="G473" s="111" t="s">
        <v>61</v>
      </c>
      <c r="H473" s="111" t="s">
        <v>1068</v>
      </c>
      <c r="I473" s="111" t="s">
        <v>529</v>
      </c>
      <c r="J473" s="150">
        <v>67260</v>
      </c>
      <c r="K473" s="111" t="s">
        <v>282</v>
      </c>
      <c r="L473" s="111" t="s">
        <v>282</v>
      </c>
      <c r="M473" s="111" t="s">
        <v>282</v>
      </c>
      <c r="O473" s="111" t="s">
        <v>61</v>
      </c>
      <c r="S473" s="145"/>
      <c r="T473" s="145"/>
      <c r="U473" s="145"/>
      <c r="V473" s="145"/>
      <c r="W473" s="145"/>
      <c r="X473" s="145"/>
      <c r="Y473" s="145"/>
      <c r="Z473" s="145"/>
      <c r="AA473" s="145"/>
      <c r="AB473" s="145"/>
      <c r="AC473" s="145"/>
      <c r="AD473" s="145"/>
      <c r="AE473" s="145"/>
      <c r="AF473" s="145"/>
      <c r="AG473" s="145"/>
      <c r="AH473" s="145"/>
      <c r="AI473" s="145"/>
    </row>
    <row r="474" spans="2:35" s="111" customFormat="1" ht="13.8" x14ac:dyDescent="0.45">
      <c r="B474" s="350" t="e">
        <f>VLOOKUP(C474,[1]!Companies[#Data],3,FALSE)</f>
        <v>#REF!</v>
      </c>
      <c r="C474" s="111" t="s">
        <v>1059</v>
      </c>
      <c r="D474" s="111" t="s">
        <v>577</v>
      </c>
      <c r="E474" s="111" t="s">
        <v>584</v>
      </c>
      <c r="F474" s="111" t="s">
        <v>61</v>
      </c>
      <c r="G474" s="111" t="s">
        <v>61</v>
      </c>
      <c r="H474" s="111" t="s">
        <v>1069</v>
      </c>
      <c r="I474" s="111" t="s">
        <v>529</v>
      </c>
      <c r="J474" s="150">
        <v>281190</v>
      </c>
      <c r="K474" s="111" t="s">
        <v>282</v>
      </c>
      <c r="L474" s="111" t="s">
        <v>282</v>
      </c>
      <c r="M474" s="111" t="s">
        <v>282</v>
      </c>
      <c r="O474" s="111" t="s">
        <v>61</v>
      </c>
      <c r="S474" s="145"/>
      <c r="T474" s="145"/>
      <c r="U474" s="145"/>
      <c r="V474" s="145"/>
      <c r="W474" s="145"/>
      <c r="X474" s="145"/>
      <c r="Y474" s="145"/>
      <c r="Z474" s="145"/>
      <c r="AA474" s="145"/>
      <c r="AB474" s="145"/>
      <c r="AC474" s="145"/>
      <c r="AD474" s="145"/>
      <c r="AE474" s="145"/>
      <c r="AF474" s="145"/>
      <c r="AG474" s="145"/>
      <c r="AH474" s="145"/>
      <c r="AI474" s="145"/>
    </row>
    <row r="475" spans="2:35" s="111" customFormat="1" ht="13.8" x14ac:dyDescent="0.45">
      <c r="B475" s="350" t="e">
        <f>VLOOKUP(C475,[1]!Companies[#Data],3,FALSE)</f>
        <v>#REF!</v>
      </c>
      <c r="C475" s="111" t="s">
        <v>1059</v>
      </c>
      <c r="D475" s="111" t="s">
        <v>577</v>
      </c>
      <c r="E475" s="111" t="s">
        <v>584</v>
      </c>
      <c r="F475" s="111" t="s">
        <v>61</v>
      </c>
      <c r="G475" s="111" t="s">
        <v>61</v>
      </c>
      <c r="H475" s="111" t="s">
        <v>1070</v>
      </c>
      <c r="I475" s="111" t="s">
        <v>529</v>
      </c>
      <c r="J475" s="150">
        <v>525600</v>
      </c>
      <c r="K475" s="111" t="s">
        <v>282</v>
      </c>
      <c r="L475" s="111" t="s">
        <v>282</v>
      </c>
      <c r="M475" s="111" t="s">
        <v>282</v>
      </c>
      <c r="O475" s="111" t="s">
        <v>61</v>
      </c>
      <c r="S475" s="145"/>
      <c r="T475" s="145"/>
      <c r="U475" s="145"/>
      <c r="V475" s="145"/>
      <c r="W475" s="145"/>
      <c r="X475" s="145"/>
      <c r="Y475" s="145"/>
      <c r="Z475" s="145"/>
      <c r="AA475" s="145"/>
      <c r="AB475" s="145"/>
      <c r="AC475" s="145"/>
      <c r="AD475" s="145"/>
      <c r="AE475" s="145"/>
      <c r="AF475" s="145"/>
      <c r="AG475" s="145"/>
      <c r="AH475" s="145"/>
      <c r="AI475" s="145"/>
    </row>
    <row r="476" spans="2:35" s="111" customFormat="1" ht="13.8" x14ac:dyDescent="0.45">
      <c r="B476" s="350" t="e">
        <f>VLOOKUP(C476,[1]!Companies[#Data],3,FALSE)</f>
        <v>#REF!</v>
      </c>
      <c r="C476" s="111" t="s">
        <v>1059</v>
      </c>
      <c r="D476" s="111" t="s">
        <v>577</v>
      </c>
      <c r="E476" s="111" t="s">
        <v>584</v>
      </c>
      <c r="F476" s="111" t="s">
        <v>61</v>
      </c>
      <c r="G476" s="111" t="s">
        <v>61</v>
      </c>
      <c r="H476" s="111" t="s">
        <v>1071</v>
      </c>
      <c r="I476" s="111" t="s">
        <v>529</v>
      </c>
      <c r="J476" s="150">
        <v>188580</v>
      </c>
      <c r="K476" s="111" t="s">
        <v>282</v>
      </c>
      <c r="L476" s="111" t="s">
        <v>282</v>
      </c>
      <c r="M476" s="111" t="s">
        <v>282</v>
      </c>
      <c r="O476" s="111" t="s">
        <v>61</v>
      </c>
      <c r="S476" s="145"/>
      <c r="T476" s="145"/>
      <c r="U476" s="145"/>
      <c r="V476" s="145"/>
      <c r="W476" s="145"/>
      <c r="X476" s="145"/>
      <c r="Y476" s="145"/>
      <c r="Z476" s="145"/>
      <c r="AA476" s="145"/>
      <c r="AB476" s="145"/>
      <c r="AC476" s="145"/>
      <c r="AD476" s="145"/>
      <c r="AE476" s="145"/>
      <c r="AF476" s="145"/>
      <c r="AG476" s="145"/>
      <c r="AH476" s="145"/>
      <c r="AI476" s="145"/>
    </row>
    <row r="477" spans="2:35" s="111" customFormat="1" ht="13.8" x14ac:dyDescent="0.45">
      <c r="B477" s="350" t="e">
        <f>VLOOKUP(C477,[1]!Companies[#Data],3,FALSE)</f>
        <v>#REF!</v>
      </c>
      <c r="C477" s="111" t="s">
        <v>1059</v>
      </c>
      <c r="D477" s="111" t="s">
        <v>577</v>
      </c>
      <c r="E477" s="111" t="s">
        <v>584</v>
      </c>
      <c r="F477" s="111" t="s">
        <v>61</v>
      </c>
      <c r="G477" s="111" t="s">
        <v>61</v>
      </c>
      <c r="H477" s="111" t="s">
        <v>1072</v>
      </c>
      <c r="I477" s="111" t="s">
        <v>529</v>
      </c>
      <c r="J477" s="150">
        <v>385</v>
      </c>
      <c r="K477" s="111" t="s">
        <v>282</v>
      </c>
      <c r="L477" s="111" t="s">
        <v>282</v>
      </c>
      <c r="M477" s="111" t="s">
        <v>282</v>
      </c>
      <c r="O477" s="111" t="s">
        <v>61</v>
      </c>
      <c r="S477" s="145"/>
      <c r="T477" s="145"/>
      <c r="U477" s="145"/>
      <c r="V477" s="145"/>
      <c r="W477" s="145"/>
      <c r="X477" s="145"/>
      <c r="Y477" s="145"/>
      <c r="Z477" s="145"/>
      <c r="AA477" s="145"/>
      <c r="AB477" s="145"/>
      <c r="AC477" s="145"/>
      <c r="AD477" s="145"/>
      <c r="AE477" s="145"/>
      <c r="AF477" s="145"/>
      <c r="AG477" s="145"/>
      <c r="AH477" s="145"/>
      <c r="AI477" s="145"/>
    </row>
    <row r="478" spans="2:35" s="111" customFormat="1" ht="13.8" x14ac:dyDescent="0.45">
      <c r="B478" s="350" t="e">
        <f>VLOOKUP(C478,[1]!Companies[#Data],3,FALSE)</f>
        <v>#REF!</v>
      </c>
      <c r="C478" s="111" t="s">
        <v>1059</v>
      </c>
      <c r="D478" s="111" t="s">
        <v>577</v>
      </c>
      <c r="E478" s="111" t="s">
        <v>584</v>
      </c>
      <c r="F478" s="111" t="s">
        <v>61</v>
      </c>
      <c r="G478" s="111" t="s">
        <v>61</v>
      </c>
      <c r="H478" s="111" t="s">
        <v>1073</v>
      </c>
      <c r="I478" s="111" t="s">
        <v>529</v>
      </c>
      <c r="J478" s="150">
        <v>78360</v>
      </c>
      <c r="K478" s="111" t="s">
        <v>282</v>
      </c>
      <c r="L478" s="111" t="s">
        <v>282</v>
      </c>
      <c r="M478" s="111" t="s">
        <v>282</v>
      </c>
      <c r="O478" s="111" t="s">
        <v>61</v>
      </c>
      <c r="S478" s="145"/>
      <c r="T478" s="145"/>
      <c r="U478" s="145"/>
      <c r="V478" s="145"/>
      <c r="W478" s="145"/>
      <c r="X478" s="145"/>
      <c r="Y478" s="145"/>
      <c r="Z478" s="145"/>
      <c r="AA478" s="145"/>
      <c r="AB478" s="145"/>
      <c r="AC478" s="145"/>
      <c r="AD478" s="145"/>
      <c r="AE478" s="145"/>
      <c r="AF478" s="145"/>
      <c r="AG478" s="145"/>
      <c r="AH478" s="145"/>
      <c r="AI478" s="145"/>
    </row>
    <row r="479" spans="2:35" s="111" customFormat="1" ht="13.8" x14ac:dyDescent="0.45">
      <c r="B479" s="350" t="e">
        <f>VLOOKUP(C479,[1]!Companies[#Data],3,FALSE)</f>
        <v>#REF!</v>
      </c>
      <c r="C479" s="111" t="s">
        <v>1059</v>
      </c>
      <c r="D479" s="111" t="s">
        <v>577</v>
      </c>
      <c r="E479" s="111" t="s">
        <v>584</v>
      </c>
      <c r="F479" s="111" t="s">
        <v>61</v>
      </c>
      <c r="G479" s="111" t="s">
        <v>61</v>
      </c>
      <c r="H479" s="111" t="s">
        <v>1074</v>
      </c>
      <c r="I479" s="111" t="s">
        <v>529</v>
      </c>
      <c r="J479" s="150">
        <v>11370</v>
      </c>
      <c r="K479" s="111" t="s">
        <v>282</v>
      </c>
      <c r="L479" s="111" t="s">
        <v>282</v>
      </c>
      <c r="M479" s="111" t="s">
        <v>282</v>
      </c>
      <c r="O479" s="111" t="s">
        <v>61</v>
      </c>
      <c r="S479" s="145"/>
      <c r="T479" s="145"/>
      <c r="U479" s="145"/>
      <c r="V479" s="145"/>
      <c r="W479" s="145"/>
      <c r="X479" s="145"/>
      <c r="Y479" s="145"/>
      <c r="Z479" s="145"/>
      <c r="AA479" s="145"/>
      <c r="AB479" s="145"/>
      <c r="AC479" s="145"/>
      <c r="AD479" s="145"/>
      <c r="AE479" s="145"/>
      <c r="AF479" s="145"/>
      <c r="AG479" s="145"/>
      <c r="AH479" s="145"/>
      <c r="AI479" s="145"/>
    </row>
    <row r="480" spans="2:35" s="111" customFormat="1" ht="13.8" x14ac:dyDescent="0.45">
      <c r="B480" s="350" t="e">
        <f>VLOOKUP(C480,[1]!Companies[#Data],3,FALSE)</f>
        <v>#REF!</v>
      </c>
      <c r="C480" s="111" t="s">
        <v>1059</v>
      </c>
      <c r="D480" s="111" t="s">
        <v>577</v>
      </c>
      <c r="E480" s="111" t="s">
        <v>584</v>
      </c>
      <c r="F480" s="111" t="s">
        <v>61</v>
      </c>
      <c r="G480" s="111" t="s">
        <v>61</v>
      </c>
      <c r="H480" s="111" t="s">
        <v>1075</v>
      </c>
      <c r="I480" s="111" t="s">
        <v>529</v>
      </c>
      <c r="J480" s="150">
        <v>233070</v>
      </c>
      <c r="K480" s="111" t="s">
        <v>282</v>
      </c>
      <c r="L480" s="111" t="s">
        <v>282</v>
      </c>
      <c r="M480" s="111" t="s">
        <v>282</v>
      </c>
      <c r="O480" s="111" t="s">
        <v>61</v>
      </c>
      <c r="S480" s="145"/>
      <c r="T480" s="145"/>
      <c r="U480" s="145"/>
      <c r="V480" s="145"/>
      <c r="W480" s="145"/>
      <c r="X480" s="145"/>
      <c r="Y480" s="145"/>
      <c r="Z480" s="145"/>
      <c r="AA480" s="145"/>
      <c r="AB480" s="145"/>
      <c r="AC480" s="145"/>
      <c r="AD480" s="145"/>
      <c r="AE480" s="145"/>
      <c r="AF480" s="145"/>
      <c r="AG480" s="145"/>
      <c r="AH480" s="145"/>
      <c r="AI480" s="145"/>
    </row>
    <row r="481" spans="2:35" s="111" customFormat="1" ht="13.8" x14ac:dyDescent="0.45">
      <c r="B481" s="350" t="e">
        <f>VLOOKUP(C481,[1]!Companies[#Data],3,FALSE)</f>
        <v>#REF!</v>
      </c>
      <c r="C481" s="111" t="s">
        <v>1059</v>
      </c>
      <c r="D481" s="111" t="s">
        <v>577</v>
      </c>
      <c r="E481" s="111" t="s">
        <v>584</v>
      </c>
      <c r="F481" s="111" t="s">
        <v>61</v>
      </c>
      <c r="G481" s="111" t="s">
        <v>61</v>
      </c>
      <c r="H481" s="111" t="s">
        <v>1076</v>
      </c>
      <c r="I481" s="111" t="s">
        <v>529</v>
      </c>
      <c r="J481" s="150">
        <v>65714.399999999994</v>
      </c>
      <c r="K481" s="111" t="s">
        <v>282</v>
      </c>
      <c r="L481" s="111" t="s">
        <v>282</v>
      </c>
      <c r="M481" s="111" t="s">
        <v>282</v>
      </c>
      <c r="O481" s="111" t="s">
        <v>61</v>
      </c>
      <c r="S481" s="145"/>
      <c r="T481" s="145"/>
      <c r="U481" s="145"/>
      <c r="V481" s="145"/>
      <c r="W481" s="145"/>
      <c r="X481" s="145"/>
      <c r="Y481" s="145"/>
      <c r="Z481" s="145"/>
      <c r="AA481" s="145"/>
      <c r="AB481" s="145"/>
      <c r="AC481" s="145"/>
      <c r="AD481" s="145"/>
      <c r="AE481" s="145"/>
      <c r="AF481" s="145"/>
      <c r="AG481" s="145"/>
      <c r="AH481" s="145"/>
      <c r="AI481" s="145"/>
    </row>
    <row r="482" spans="2:35" s="111" customFormat="1" ht="13.8" x14ac:dyDescent="0.45">
      <c r="B482" s="350" t="e">
        <f>VLOOKUP(C482,[1]!Companies[#Data],3,FALSE)</f>
        <v>#REF!</v>
      </c>
      <c r="C482" s="111" t="s">
        <v>1059</v>
      </c>
      <c r="D482" s="111" t="s">
        <v>577</v>
      </c>
      <c r="E482" s="111" t="s">
        <v>584</v>
      </c>
      <c r="F482" s="111" t="s">
        <v>61</v>
      </c>
      <c r="G482" s="111" t="s">
        <v>61</v>
      </c>
      <c r="H482" s="111" t="s">
        <v>1077</v>
      </c>
      <c r="I482" s="111" t="s">
        <v>529</v>
      </c>
      <c r="J482" s="150">
        <v>109.95</v>
      </c>
      <c r="K482" s="111" t="s">
        <v>282</v>
      </c>
      <c r="L482" s="111" t="s">
        <v>282</v>
      </c>
      <c r="M482" s="111" t="s">
        <v>282</v>
      </c>
      <c r="O482" s="111" t="s">
        <v>61</v>
      </c>
      <c r="S482" s="145"/>
      <c r="T482" s="145"/>
      <c r="U482" s="145"/>
      <c r="V482" s="145"/>
      <c r="W482" s="145"/>
      <c r="X482" s="145"/>
      <c r="Y482" s="145"/>
      <c r="Z482" s="145"/>
      <c r="AA482" s="145"/>
      <c r="AB482" s="145"/>
      <c r="AC482" s="145"/>
      <c r="AD482" s="145"/>
      <c r="AE482" s="145"/>
      <c r="AF482" s="145"/>
      <c r="AG482" s="145"/>
      <c r="AH482" s="145"/>
      <c r="AI482" s="145"/>
    </row>
    <row r="483" spans="2:35" s="111" customFormat="1" ht="13.8" x14ac:dyDescent="0.45">
      <c r="B483" s="350" t="e">
        <f>VLOOKUP(C483,[1]!Companies[#Data],3,FALSE)</f>
        <v>#REF!</v>
      </c>
      <c r="C483" s="111" t="s">
        <v>1059</v>
      </c>
      <c r="D483" s="111" t="s">
        <v>577</v>
      </c>
      <c r="E483" s="111" t="s">
        <v>584</v>
      </c>
      <c r="F483" s="111" t="s">
        <v>61</v>
      </c>
      <c r="G483" s="111" t="s">
        <v>61</v>
      </c>
      <c r="H483" s="111" t="s">
        <v>1078</v>
      </c>
      <c r="I483" s="111" t="s">
        <v>529</v>
      </c>
      <c r="J483" s="150">
        <v>4137.1499999999996</v>
      </c>
      <c r="K483" s="111" t="s">
        <v>282</v>
      </c>
      <c r="L483" s="111" t="s">
        <v>282</v>
      </c>
      <c r="M483" s="111" t="s">
        <v>282</v>
      </c>
      <c r="O483" s="111" t="s">
        <v>61</v>
      </c>
      <c r="S483" s="145"/>
      <c r="T483" s="145"/>
      <c r="U483" s="145"/>
      <c r="V483" s="145"/>
      <c r="W483" s="145"/>
      <c r="X483" s="145"/>
      <c r="Y483" s="145"/>
      <c r="Z483" s="145"/>
      <c r="AA483" s="145"/>
      <c r="AB483" s="145"/>
      <c r="AC483" s="145"/>
      <c r="AD483" s="145"/>
      <c r="AE483" s="145"/>
      <c r="AF483" s="145"/>
      <c r="AG483" s="145"/>
      <c r="AH483" s="145"/>
      <c r="AI483" s="145"/>
    </row>
    <row r="484" spans="2:35" s="111" customFormat="1" ht="13.8" x14ac:dyDescent="0.45">
      <c r="B484" s="350" t="e">
        <f>VLOOKUP(C484,[1]!Companies[#Data],3,FALSE)</f>
        <v>#REF!</v>
      </c>
      <c r="C484" s="111" t="s">
        <v>1059</v>
      </c>
      <c r="D484" s="111" t="s">
        <v>577</v>
      </c>
      <c r="E484" s="111" t="s">
        <v>584</v>
      </c>
      <c r="F484" s="111" t="s">
        <v>61</v>
      </c>
      <c r="G484" s="111" t="s">
        <v>61</v>
      </c>
      <c r="H484" s="111" t="s">
        <v>1079</v>
      </c>
      <c r="I484" s="111" t="s">
        <v>529</v>
      </c>
      <c r="J484" s="150">
        <v>13720</v>
      </c>
      <c r="K484" s="111" t="s">
        <v>282</v>
      </c>
      <c r="L484" s="111" t="s">
        <v>282</v>
      </c>
      <c r="M484" s="111" t="s">
        <v>282</v>
      </c>
      <c r="O484" s="111" t="s">
        <v>61</v>
      </c>
      <c r="S484" s="145"/>
      <c r="T484" s="145"/>
      <c r="U484" s="145"/>
      <c r="V484" s="145"/>
      <c r="W484" s="145"/>
      <c r="X484" s="145"/>
      <c r="Y484" s="145"/>
      <c r="Z484" s="145"/>
      <c r="AA484" s="145"/>
      <c r="AB484" s="145"/>
      <c r="AC484" s="145"/>
      <c r="AD484" s="145"/>
      <c r="AE484" s="145"/>
      <c r="AF484" s="145"/>
      <c r="AG484" s="145"/>
      <c r="AH484" s="145"/>
      <c r="AI484" s="145"/>
    </row>
    <row r="485" spans="2:35" s="111" customFormat="1" ht="13.8" x14ac:dyDescent="0.45">
      <c r="B485" s="350" t="e">
        <f>VLOOKUP(C485,[1]!Companies[#Data],3,FALSE)</f>
        <v>#REF!</v>
      </c>
      <c r="C485" s="111" t="s">
        <v>1059</v>
      </c>
      <c r="D485" s="111" t="s">
        <v>577</v>
      </c>
      <c r="E485" s="111" t="s">
        <v>584</v>
      </c>
      <c r="F485" s="111" t="s">
        <v>61</v>
      </c>
      <c r="G485" s="111" t="s">
        <v>61</v>
      </c>
      <c r="H485" s="111" t="s">
        <v>1080</v>
      </c>
      <c r="I485" s="111" t="s">
        <v>529</v>
      </c>
      <c r="J485" s="150">
        <v>10003.92</v>
      </c>
      <c r="K485" s="111" t="s">
        <v>282</v>
      </c>
      <c r="L485" s="111" t="s">
        <v>282</v>
      </c>
      <c r="M485" s="111" t="s">
        <v>282</v>
      </c>
      <c r="O485" s="111" t="s">
        <v>61</v>
      </c>
      <c r="S485" s="145"/>
      <c r="T485" s="145"/>
      <c r="U485" s="145"/>
      <c r="V485" s="145"/>
      <c r="W485" s="145"/>
      <c r="X485" s="145"/>
      <c r="Y485" s="145"/>
      <c r="Z485" s="145"/>
      <c r="AA485" s="145"/>
      <c r="AB485" s="145"/>
      <c r="AC485" s="145"/>
      <c r="AD485" s="145"/>
      <c r="AE485" s="145"/>
      <c r="AF485" s="145"/>
      <c r="AG485" s="145"/>
      <c r="AH485" s="145"/>
      <c r="AI485" s="145"/>
    </row>
    <row r="486" spans="2:35" s="111" customFormat="1" ht="13.8" x14ac:dyDescent="0.45">
      <c r="B486" s="350" t="e">
        <f>VLOOKUP(C486,[1]!Companies[#Data],3,FALSE)</f>
        <v>#REF!</v>
      </c>
      <c r="C486" s="111" t="s">
        <v>1059</v>
      </c>
      <c r="D486" s="111" t="s">
        <v>577</v>
      </c>
      <c r="E486" s="111" t="s">
        <v>584</v>
      </c>
      <c r="F486" s="111" t="s">
        <v>61</v>
      </c>
      <c r="G486" s="111" t="s">
        <v>61</v>
      </c>
      <c r="H486" s="111" t="s">
        <v>1081</v>
      </c>
      <c r="I486" s="111" t="s">
        <v>529</v>
      </c>
      <c r="J486" s="150">
        <v>1208.1300000000001</v>
      </c>
      <c r="K486" s="111" t="s">
        <v>282</v>
      </c>
      <c r="L486" s="111" t="s">
        <v>282</v>
      </c>
      <c r="M486" s="111" t="s">
        <v>282</v>
      </c>
      <c r="O486" s="111" t="s">
        <v>61</v>
      </c>
      <c r="S486" s="145"/>
      <c r="T486" s="145"/>
      <c r="U486" s="145"/>
      <c r="V486" s="145"/>
      <c r="W486" s="145"/>
      <c r="X486" s="145"/>
      <c r="Y486" s="145"/>
      <c r="Z486" s="145"/>
      <c r="AA486" s="145"/>
      <c r="AB486" s="145"/>
      <c r="AC486" s="145"/>
      <c r="AD486" s="145"/>
      <c r="AE486" s="145"/>
      <c r="AF486" s="145"/>
      <c r="AG486" s="145"/>
      <c r="AH486" s="145"/>
      <c r="AI486" s="145"/>
    </row>
    <row r="487" spans="2:35" s="111" customFormat="1" ht="13.8" x14ac:dyDescent="0.45">
      <c r="B487" s="350" t="e">
        <f>VLOOKUP(C487,[1]!Companies[#Data],3,FALSE)</f>
        <v>#REF!</v>
      </c>
      <c r="C487" s="111" t="s">
        <v>1059</v>
      </c>
      <c r="D487" s="111" t="s">
        <v>577</v>
      </c>
      <c r="E487" s="111" t="s">
        <v>584</v>
      </c>
      <c r="F487" s="111" t="s">
        <v>61</v>
      </c>
      <c r="G487" s="111" t="s">
        <v>61</v>
      </c>
      <c r="H487" s="111" t="s">
        <v>1082</v>
      </c>
      <c r="I487" s="111" t="s">
        <v>529</v>
      </c>
      <c r="J487" s="150">
        <v>5402.85</v>
      </c>
      <c r="K487" s="111" t="s">
        <v>282</v>
      </c>
      <c r="L487" s="111" t="s">
        <v>282</v>
      </c>
      <c r="M487" s="111" t="s">
        <v>282</v>
      </c>
      <c r="O487" s="111" t="s">
        <v>61</v>
      </c>
      <c r="S487" s="145"/>
      <c r="T487" s="145"/>
      <c r="U487" s="145"/>
      <c r="V487" s="145"/>
      <c r="W487" s="145"/>
      <c r="X487" s="145"/>
      <c r="Y487" s="145"/>
      <c r="Z487" s="145"/>
      <c r="AA487" s="145"/>
      <c r="AB487" s="145"/>
      <c r="AC487" s="145"/>
      <c r="AD487" s="145"/>
      <c r="AE487" s="145"/>
      <c r="AF487" s="145"/>
      <c r="AG487" s="145"/>
      <c r="AH487" s="145"/>
      <c r="AI487" s="145"/>
    </row>
    <row r="488" spans="2:35" s="111" customFormat="1" ht="13.8" x14ac:dyDescent="0.45">
      <c r="B488" s="350" t="e">
        <f>VLOOKUP(C488,[1]!Companies[#Data],3,FALSE)</f>
        <v>#REF!</v>
      </c>
      <c r="C488" s="111" t="s">
        <v>1059</v>
      </c>
      <c r="D488" s="111" t="s">
        <v>577</v>
      </c>
      <c r="E488" s="111" t="s">
        <v>584</v>
      </c>
      <c r="F488" s="111" t="s">
        <v>61</v>
      </c>
      <c r="G488" s="111" t="s">
        <v>61</v>
      </c>
      <c r="H488" s="111" t="s">
        <v>1083</v>
      </c>
      <c r="I488" s="111" t="s">
        <v>529</v>
      </c>
      <c r="J488" s="150">
        <v>13713.69</v>
      </c>
      <c r="K488" s="111" t="s">
        <v>282</v>
      </c>
      <c r="L488" s="111" t="s">
        <v>282</v>
      </c>
      <c r="M488" s="111" t="s">
        <v>282</v>
      </c>
      <c r="O488" s="111" t="s">
        <v>61</v>
      </c>
      <c r="S488" s="145"/>
      <c r="T488" s="145"/>
      <c r="U488" s="145"/>
      <c r="V488" s="145"/>
      <c r="W488" s="145"/>
      <c r="X488" s="145"/>
      <c r="Y488" s="145"/>
      <c r="Z488" s="145"/>
      <c r="AA488" s="145"/>
      <c r="AB488" s="145"/>
      <c r="AC488" s="145"/>
      <c r="AD488" s="145"/>
      <c r="AE488" s="145"/>
      <c r="AF488" s="145"/>
      <c r="AG488" s="145"/>
      <c r="AH488" s="145"/>
      <c r="AI488" s="145"/>
    </row>
    <row r="489" spans="2:35" s="111" customFormat="1" ht="13.8" x14ac:dyDescent="0.45">
      <c r="B489" s="350" t="e">
        <f>VLOOKUP(C489,[1]!Companies[#Data],3,FALSE)</f>
        <v>#REF!</v>
      </c>
      <c r="C489" s="111" t="s">
        <v>1059</v>
      </c>
      <c r="D489" s="111" t="s">
        <v>577</v>
      </c>
      <c r="E489" s="111" t="s">
        <v>584</v>
      </c>
      <c r="F489" s="111" t="s">
        <v>61</v>
      </c>
      <c r="G489" s="111" t="s">
        <v>61</v>
      </c>
      <c r="H489" s="111" t="s">
        <v>1084</v>
      </c>
      <c r="I489" s="111" t="s">
        <v>529</v>
      </c>
      <c r="J489" s="150">
        <v>11219.12</v>
      </c>
      <c r="K489" s="111" t="s">
        <v>282</v>
      </c>
      <c r="L489" s="111" t="s">
        <v>282</v>
      </c>
      <c r="M489" s="111" t="s">
        <v>282</v>
      </c>
      <c r="O489" s="111" t="s">
        <v>61</v>
      </c>
      <c r="S489" s="145"/>
      <c r="T489" s="145"/>
      <c r="U489" s="145"/>
      <c r="V489" s="145"/>
      <c r="W489" s="145"/>
      <c r="X489" s="145"/>
      <c r="Y489" s="145"/>
      <c r="Z489" s="145"/>
      <c r="AA489" s="145"/>
      <c r="AB489" s="145"/>
      <c r="AC489" s="145"/>
      <c r="AD489" s="145"/>
      <c r="AE489" s="145"/>
      <c r="AF489" s="145"/>
      <c r="AG489" s="145"/>
      <c r="AH489" s="145"/>
      <c r="AI489" s="145"/>
    </row>
    <row r="490" spans="2:35" s="111" customFormat="1" ht="13.8" x14ac:dyDescent="0.45">
      <c r="B490" s="350" t="e">
        <f>VLOOKUP(C490,[1]!Companies[#Data],3,FALSE)</f>
        <v>#REF!</v>
      </c>
      <c r="C490" s="111" t="s">
        <v>1059</v>
      </c>
      <c r="D490" s="111" t="s">
        <v>577</v>
      </c>
      <c r="E490" s="111" t="s">
        <v>584</v>
      </c>
      <c r="F490" s="111" t="s">
        <v>61</v>
      </c>
      <c r="G490" s="111" t="s">
        <v>61</v>
      </c>
      <c r="H490" s="111" t="s">
        <v>1085</v>
      </c>
      <c r="I490" s="111" t="s">
        <v>529</v>
      </c>
      <c r="J490" s="150">
        <v>9516.6</v>
      </c>
      <c r="K490" s="111" t="s">
        <v>282</v>
      </c>
      <c r="L490" s="111" t="s">
        <v>282</v>
      </c>
      <c r="M490" s="111" t="s">
        <v>282</v>
      </c>
      <c r="O490" s="111" t="s">
        <v>61</v>
      </c>
      <c r="S490" s="145"/>
      <c r="T490" s="145"/>
      <c r="U490" s="145"/>
      <c r="V490" s="145"/>
      <c r="W490" s="145"/>
      <c r="X490" s="145"/>
      <c r="Y490" s="145"/>
      <c r="Z490" s="145"/>
      <c r="AA490" s="145"/>
      <c r="AB490" s="145"/>
      <c r="AC490" s="145"/>
      <c r="AD490" s="145"/>
      <c r="AE490" s="145"/>
      <c r="AF490" s="145"/>
      <c r="AG490" s="145"/>
      <c r="AH490" s="145"/>
      <c r="AI490" s="145"/>
    </row>
    <row r="491" spans="2:35" s="111" customFormat="1" ht="13.8" x14ac:dyDescent="0.45">
      <c r="B491" s="350" t="e">
        <f>VLOOKUP(C491,[1]!Companies[#Data],3,FALSE)</f>
        <v>#REF!</v>
      </c>
      <c r="C491" s="111" t="s">
        <v>1059</v>
      </c>
      <c r="D491" s="111" t="s">
        <v>577</v>
      </c>
      <c r="E491" s="111" t="s">
        <v>584</v>
      </c>
      <c r="F491" s="111" t="s">
        <v>61</v>
      </c>
      <c r="G491" s="111" t="s">
        <v>61</v>
      </c>
      <c r="H491" s="111" t="s">
        <v>1086</v>
      </c>
      <c r="I491" s="111" t="s">
        <v>529</v>
      </c>
      <c r="J491" s="150">
        <v>40769.4</v>
      </c>
      <c r="K491" s="111" t="s">
        <v>282</v>
      </c>
      <c r="L491" s="111" t="s">
        <v>282</v>
      </c>
      <c r="M491" s="111" t="s">
        <v>282</v>
      </c>
      <c r="O491" s="111" t="s">
        <v>61</v>
      </c>
      <c r="S491" s="145"/>
      <c r="T491" s="145"/>
      <c r="U491" s="145"/>
      <c r="V491" s="145"/>
      <c r="W491" s="145"/>
      <c r="X491" s="145"/>
      <c r="Y491" s="145"/>
      <c r="Z491" s="145"/>
      <c r="AA491" s="145"/>
      <c r="AB491" s="145"/>
      <c r="AC491" s="145"/>
      <c r="AD491" s="145"/>
      <c r="AE491" s="145"/>
      <c r="AF491" s="145"/>
      <c r="AG491" s="145"/>
      <c r="AH491" s="145"/>
      <c r="AI491" s="145"/>
    </row>
    <row r="492" spans="2:35" s="111" customFormat="1" ht="13.8" x14ac:dyDescent="0.45">
      <c r="B492" s="350" t="e">
        <f>VLOOKUP(C492,[1]!Companies[#Data],3,FALSE)</f>
        <v>#REF!</v>
      </c>
      <c r="C492" s="111" t="s">
        <v>1059</v>
      </c>
      <c r="D492" s="111" t="s">
        <v>577</v>
      </c>
      <c r="E492" s="111" t="s">
        <v>584</v>
      </c>
      <c r="F492" s="111" t="s">
        <v>61</v>
      </c>
      <c r="G492" s="111" t="s">
        <v>61</v>
      </c>
      <c r="H492" s="111" t="s">
        <v>1087</v>
      </c>
      <c r="I492" s="111" t="s">
        <v>529</v>
      </c>
      <c r="J492" s="150">
        <v>25200</v>
      </c>
      <c r="K492" s="111" t="s">
        <v>282</v>
      </c>
      <c r="L492" s="111" t="s">
        <v>282</v>
      </c>
      <c r="M492" s="111" t="s">
        <v>282</v>
      </c>
      <c r="O492" s="111" t="s">
        <v>61</v>
      </c>
      <c r="S492" s="145"/>
      <c r="T492" s="145"/>
      <c r="U492" s="145"/>
      <c r="V492" s="145"/>
      <c r="W492" s="145"/>
      <c r="X492" s="145"/>
      <c r="Y492" s="145"/>
      <c r="Z492" s="145"/>
      <c r="AA492" s="145"/>
      <c r="AB492" s="145"/>
      <c r="AC492" s="145"/>
      <c r="AD492" s="145"/>
      <c r="AE492" s="145"/>
      <c r="AF492" s="145"/>
      <c r="AG492" s="145"/>
      <c r="AH492" s="145"/>
      <c r="AI492" s="145"/>
    </row>
    <row r="493" spans="2:35" s="111" customFormat="1" ht="13.8" x14ac:dyDescent="0.45">
      <c r="B493" s="350" t="e">
        <f>VLOOKUP(C493,[1]!Companies[#Data],3,FALSE)</f>
        <v>#REF!</v>
      </c>
      <c r="C493" s="111" t="s">
        <v>1059</v>
      </c>
      <c r="D493" s="111" t="s">
        <v>577</v>
      </c>
      <c r="E493" s="111" t="s">
        <v>584</v>
      </c>
      <c r="F493" s="111" t="s">
        <v>61</v>
      </c>
      <c r="G493" s="111" t="s">
        <v>61</v>
      </c>
      <c r="H493" s="111" t="s">
        <v>1088</v>
      </c>
      <c r="I493" s="111" t="s">
        <v>529</v>
      </c>
      <c r="J493" s="150">
        <v>25500</v>
      </c>
      <c r="K493" s="111" t="s">
        <v>282</v>
      </c>
      <c r="L493" s="111" t="s">
        <v>282</v>
      </c>
      <c r="M493" s="111" t="s">
        <v>282</v>
      </c>
      <c r="O493" s="111" t="s">
        <v>61</v>
      </c>
      <c r="S493" s="145"/>
      <c r="T493" s="145"/>
      <c r="U493" s="145"/>
      <c r="V493" s="145"/>
      <c r="W493" s="145"/>
      <c r="X493" s="145"/>
      <c r="Y493" s="145"/>
      <c r="Z493" s="145"/>
      <c r="AA493" s="145"/>
      <c r="AB493" s="145"/>
      <c r="AC493" s="145"/>
      <c r="AD493" s="145"/>
      <c r="AE493" s="145"/>
      <c r="AF493" s="145"/>
      <c r="AG493" s="145"/>
      <c r="AH493" s="145"/>
      <c r="AI493" s="145"/>
    </row>
    <row r="494" spans="2:35" s="111" customFormat="1" ht="13.8" x14ac:dyDescent="0.45">
      <c r="B494" s="350" t="e">
        <f>VLOOKUP(C494,[1]!Companies[#Data],3,FALSE)</f>
        <v>#REF!</v>
      </c>
      <c r="C494" s="111" t="s">
        <v>1059</v>
      </c>
      <c r="D494" s="111" t="s">
        <v>577</v>
      </c>
      <c r="E494" s="111" t="s">
        <v>584</v>
      </c>
      <c r="F494" s="111" t="s">
        <v>61</v>
      </c>
      <c r="G494" s="111" t="s">
        <v>61</v>
      </c>
      <c r="H494" s="111" t="s">
        <v>1089</v>
      </c>
      <c r="I494" s="111" t="s">
        <v>529</v>
      </c>
      <c r="J494" s="150">
        <v>30522</v>
      </c>
      <c r="K494" s="111" t="s">
        <v>282</v>
      </c>
      <c r="L494" s="111" t="s">
        <v>282</v>
      </c>
      <c r="M494" s="111" t="s">
        <v>282</v>
      </c>
      <c r="O494" s="111" t="s">
        <v>61</v>
      </c>
      <c r="S494" s="145"/>
      <c r="T494" s="145"/>
      <c r="U494" s="145"/>
      <c r="V494" s="145"/>
      <c r="W494" s="145"/>
      <c r="X494" s="145"/>
      <c r="Y494" s="145"/>
      <c r="Z494" s="145"/>
      <c r="AA494" s="145"/>
      <c r="AB494" s="145"/>
      <c r="AC494" s="145"/>
      <c r="AD494" s="145"/>
      <c r="AE494" s="145"/>
      <c r="AF494" s="145"/>
      <c r="AG494" s="145"/>
      <c r="AH494" s="145"/>
      <c r="AI494" s="145"/>
    </row>
    <row r="495" spans="2:35" s="111" customFormat="1" ht="13.8" x14ac:dyDescent="0.45">
      <c r="B495" s="350" t="e">
        <f>VLOOKUP(C495,[1]!Companies[#Data],3,FALSE)</f>
        <v>#REF!</v>
      </c>
      <c r="C495" s="111" t="s">
        <v>1059</v>
      </c>
      <c r="D495" s="111" t="s">
        <v>577</v>
      </c>
      <c r="E495" s="111" t="s">
        <v>584</v>
      </c>
      <c r="F495" s="111" t="s">
        <v>61</v>
      </c>
      <c r="G495" s="111" t="s">
        <v>61</v>
      </c>
      <c r="H495" s="111" t="s">
        <v>1090</v>
      </c>
      <c r="I495" s="111" t="s">
        <v>529</v>
      </c>
      <c r="J495" s="150">
        <v>279450</v>
      </c>
      <c r="K495" s="111" t="s">
        <v>282</v>
      </c>
      <c r="L495" s="111" t="s">
        <v>282</v>
      </c>
      <c r="M495" s="111" t="s">
        <v>282</v>
      </c>
      <c r="O495" s="111" t="s">
        <v>61</v>
      </c>
      <c r="S495" s="145"/>
      <c r="T495" s="145"/>
      <c r="U495" s="145"/>
      <c r="V495" s="145"/>
      <c r="W495" s="145"/>
      <c r="X495" s="145"/>
      <c r="Y495" s="145"/>
      <c r="Z495" s="145"/>
      <c r="AA495" s="145"/>
      <c r="AB495" s="145"/>
      <c r="AC495" s="145"/>
      <c r="AD495" s="145"/>
      <c r="AE495" s="145"/>
      <c r="AF495" s="145"/>
      <c r="AG495" s="145"/>
      <c r="AH495" s="145"/>
      <c r="AI495" s="145"/>
    </row>
    <row r="496" spans="2:35" s="111" customFormat="1" ht="13.8" x14ac:dyDescent="0.45">
      <c r="B496" s="350" t="e">
        <f>VLOOKUP(C496,[1]!Companies[#Data],3,FALSE)</f>
        <v>#REF!</v>
      </c>
      <c r="C496" s="111" t="s">
        <v>1059</v>
      </c>
      <c r="D496" s="111" t="s">
        <v>577</v>
      </c>
      <c r="E496" s="111" t="s">
        <v>584</v>
      </c>
      <c r="F496" s="111" t="s">
        <v>61</v>
      </c>
      <c r="G496" s="111" t="s">
        <v>61</v>
      </c>
      <c r="H496" s="111" t="s">
        <v>1091</v>
      </c>
      <c r="I496" s="111" t="s">
        <v>529</v>
      </c>
      <c r="J496" s="150">
        <v>37593</v>
      </c>
      <c r="K496" s="111" t="s">
        <v>282</v>
      </c>
      <c r="L496" s="111" t="s">
        <v>282</v>
      </c>
      <c r="M496" s="111" t="s">
        <v>282</v>
      </c>
      <c r="O496" s="111" t="s">
        <v>61</v>
      </c>
      <c r="S496" s="145"/>
      <c r="T496" s="145"/>
      <c r="U496" s="145"/>
      <c r="V496" s="145"/>
      <c r="W496" s="145"/>
      <c r="X496" s="145"/>
      <c r="Y496" s="145"/>
      <c r="Z496" s="145"/>
      <c r="AA496" s="145"/>
      <c r="AB496" s="145"/>
      <c r="AC496" s="145"/>
      <c r="AD496" s="145"/>
      <c r="AE496" s="145"/>
      <c r="AF496" s="145"/>
      <c r="AG496" s="145"/>
      <c r="AH496" s="145"/>
      <c r="AI496" s="145"/>
    </row>
    <row r="497" spans="2:35" s="111" customFormat="1" ht="13.8" x14ac:dyDescent="0.45">
      <c r="B497" s="350" t="e">
        <f>VLOOKUP(C497,[1]!Companies[#Data],3,FALSE)</f>
        <v>#REF!</v>
      </c>
      <c r="C497" s="111" t="s">
        <v>1059</v>
      </c>
      <c r="D497" s="111" t="s">
        <v>577</v>
      </c>
      <c r="E497" s="111" t="s">
        <v>584</v>
      </c>
      <c r="F497" s="111" t="s">
        <v>61</v>
      </c>
      <c r="G497" s="111" t="s">
        <v>61</v>
      </c>
      <c r="H497" s="111" t="s">
        <v>1092</v>
      </c>
      <c r="I497" s="111" t="s">
        <v>529</v>
      </c>
      <c r="J497" s="150">
        <v>82200</v>
      </c>
      <c r="K497" s="111" t="s">
        <v>282</v>
      </c>
      <c r="L497" s="111" t="s">
        <v>282</v>
      </c>
      <c r="M497" s="111" t="s">
        <v>282</v>
      </c>
      <c r="O497" s="111" t="s">
        <v>61</v>
      </c>
      <c r="S497" s="145"/>
      <c r="T497" s="145"/>
      <c r="U497" s="145"/>
      <c r="V497" s="145"/>
      <c r="W497" s="145"/>
      <c r="X497" s="145"/>
      <c r="Y497" s="145"/>
      <c r="Z497" s="145"/>
      <c r="AA497" s="145"/>
      <c r="AB497" s="145"/>
      <c r="AC497" s="145"/>
      <c r="AD497" s="145"/>
      <c r="AE497" s="145"/>
      <c r="AF497" s="145"/>
      <c r="AG497" s="145"/>
      <c r="AH497" s="145"/>
      <c r="AI497" s="145"/>
    </row>
    <row r="498" spans="2:35" s="111" customFormat="1" ht="13.8" x14ac:dyDescent="0.45">
      <c r="B498" s="350" t="e">
        <f>VLOOKUP(C498,[1]!Companies[#Data],3,FALSE)</f>
        <v>#REF!</v>
      </c>
      <c r="C498" s="111" t="s">
        <v>1059</v>
      </c>
      <c r="D498" s="111" t="s">
        <v>577</v>
      </c>
      <c r="E498" s="111" t="s">
        <v>584</v>
      </c>
      <c r="F498" s="111" t="s">
        <v>61</v>
      </c>
      <c r="G498" s="111" t="s">
        <v>61</v>
      </c>
      <c r="H498" s="111" t="s">
        <v>1093</v>
      </c>
      <c r="I498" s="111" t="s">
        <v>529</v>
      </c>
      <c r="J498" s="150">
        <v>290400</v>
      </c>
      <c r="K498" s="111" t="s">
        <v>282</v>
      </c>
      <c r="L498" s="111" t="s">
        <v>282</v>
      </c>
      <c r="M498" s="111" t="s">
        <v>282</v>
      </c>
      <c r="O498" s="111" t="s">
        <v>61</v>
      </c>
      <c r="S498" s="145"/>
      <c r="T498" s="145"/>
      <c r="U498" s="145"/>
      <c r="V498" s="145"/>
      <c r="W498" s="145"/>
      <c r="X498" s="145"/>
      <c r="Y498" s="145"/>
      <c r="Z498" s="145"/>
      <c r="AA498" s="145"/>
      <c r="AB498" s="145"/>
      <c r="AC498" s="145"/>
      <c r="AD498" s="145"/>
      <c r="AE498" s="145"/>
      <c r="AF498" s="145"/>
      <c r="AG498" s="145"/>
      <c r="AH498" s="145"/>
      <c r="AI498" s="145"/>
    </row>
    <row r="499" spans="2:35" s="111" customFormat="1" ht="13.8" x14ac:dyDescent="0.45">
      <c r="B499" s="350" t="e">
        <f>VLOOKUP(C499,[1]!Companies[#Data],3,FALSE)</f>
        <v>#REF!</v>
      </c>
      <c r="C499" s="111" t="s">
        <v>1059</v>
      </c>
      <c r="D499" s="111" t="s">
        <v>577</v>
      </c>
      <c r="E499" s="111" t="s">
        <v>584</v>
      </c>
      <c r="F499" s="111" t="s">
        <v>61</v>
      </c>
      <c r="G499" s="111" t="s">
        <v>61</v>
      </c>
      <c r="H499" s="111" t="s">
        <v>1094</v>
      </c>
      <c r="I499" s="111" t="s">
        <v>529</v>
      </c>
      <c r="J499" s="150">
        <v>15600</v>
      </c>
      <c r="K499" s="111" t="s">
        <v>282</v>
      </c>
      <c r="L499" s="111" t="s">
        <v>282</v>
      </c>
      <c r="M499" s="111" t="s">
        <v>282</v>
      </c>
      <c r="O499" s="111" t="s">
        <v>61</v>
      </c>
      <c r="S499" s="145"/>
      <c r="T499" s="145"/>
      <c r="U499" s="145"/>
      <c r="V499" s="145"/>
      <c r="W499" s="145"/>
      <c r="X499" s="145"/>
      <c r="Y499" s="145"/>
      <c r="Z499" s="145"/>
      <c r="AA499" s="145"/>
      <c r="AB499" s="145"/>
      <c r="AC499" s="145"/>
      <c r="AD499" s="145"/>
      <c r="AE499" s="145"/>
      <c r="AF499" s="145"/>
      <c r="AG499" s="145"/>
      <c r="AH499" s="145"/>
      <c r="AI499" s="145"/>
    </row>
    <row r="500" spans="2:35" s="111" customFormat="1" ht="13.8" x14ac:dyDescent="0.45">
      <c r="B500" s="350" t="e">
        <f>VLOOKUP(C500,[1]!Companies[#Data],3,FALSE)</f>
        <v>#REF!</v>
      </c>
      <c r="C500" s="111" t="s">
        <v>1059</v>
      </c>
      <c r="D500" s="111" t="s">
        <v>577</v>
      </c>
      <c r="E500" s="111" t="s">
        <v>584</v>
      </c>
      <c r="F500" s="111" t="s">
        <v>61</v>
      </c>
      <c r="G500" s="111" t="s">
        <v>61</v>
      </c>
      <c r="H500" s="111" t="s">
        <v>1095</v>
      </c>
      <c r="I500" s="111" t="s">
        <v>529</v>
      </c>
      <c r="J500" s="150">
        <v>180600</v>
      </c>
      <c r="K500" s="111" t="s">
        <v>282</v>
      </c>
      <c r="L500" s="111" t="s">
        <v>282</v>
      </c>
      <c r="M500" s="111" t="s">
        <v>282</v>
      </c>
      <c r="O500" s="111" t="s">
        <v>61</v>
      </c>
      <c r="S500" s="145"/>
      <c r="T500" s="145"/>
      <c r="U500" s="145"/>
      <c r="V500" s="145"/>
      <c r="W500" s="145"/>
      <c r="X500" s="145"/>
      <c r="Y500" s="145"/>
      <c r="Z500" s="145"/>
      <c r="AA500" s="145"/>
      <c r="AB500" s="145"/>
      <c r="AC500" s="145"/>
      <c r="AD500" s="145"/>
      <c r="AE500" s="145"/>
      <c r="AF500" s="145"/>
      <c r="AG500" s="145"/>
      <c r="AH500" s="145"/>
      <c r="AI500" s="145"/>
    </row>
    <row r="501" spans="2:35" s="111" customFormat="1" ht="13.8" x14ac:dyDescent="0.45">
      <c r="B501" s="350" t="e">
        <f>VLOOKUP(C501,[1]!Companies[#Data],3,FALSE)</f>
        <v>#REF!</v>
      </c>
      <c r="C501" s="111" t="s">
        <v>1059</v>
      </c>
      <c r="D501" s="111" t="s">
        <v>577</v>
      </c>
      <c r="E501" s="111" t="s">
        <v>584</v>
      </c>
      <c r="F501" s="111" t="s">
        <v>61</v>
      </c>
      <c r="G501" s="111" t="s">
        <v>61</v>
      </c>
      <c r="H501" s="111" t="s">
        <v>1096</v>
      </c>
      <c r="I501" s="111" t="s">
        <v>529</v>
      </c>
      <c r="J501" s="150">
        <v>127200</v>
      </c>
      <c r="K501" s="111" t="s">
        <v>282</v>
      </c>
      <c r="L501" s="111" t="s">
        <v>282</v>
      </c>
      <c r="M501" s="111" t="s">
        <v>282</v>
      </c>
      <c r="O501" s="111" t="s">
        <v>61</v>
      </c>
      <c r="S501" s="145"/>
      <c r="T501" s="145"/>
      <c r="U501" s="145"/>
      <c r="V501" s="145"/>
      <c r="W501" s="145"/>
      <c r="X501" s="145"/>
      <c r="Y501" s="145"/>
      <c r="Z501" s="145"/>
      <c r="AA501" s="145"/>
      <c r="AB501" s="145"/>
      <c r="AC501" s="145"/>
      <c r="AD501" s="145"/>
      <c r="AE501" s="145"/>
      <c r="AF501" s="145"/>
      <c r="AG501" s="145"/>
      <c r="AH501" s="145"/>
      <c r="AI501" s="145"/>
    </row>
    <row r="502" spans="2:35" s="111" customFormat="1" ht="13.8" x14ac:dyDescent="0.45">
      <c r="B502" s="350" t="e">
        <f>VLOOKUP(C502,[1]!Companies[#Data],3,FALSE)</f>
        <v>#REF!</v>
      </c>
      <c r="C502" s="111" t="s">
        <v>1059</v>
      </c>
      <c r="D502" s="111" t="s">
        <v>577</v>
      </c>
      <c r="E502" s="111" t="s">
        <v>584</v>
      </c>
      <c r="F502" s="111" t="s">
        <v>61</v>
      </c>
      <c r="G502" s="111" t="s">
        <v>61</v>
      </c>
      <c r="H502" s="111" t="s">
        <v>1097</v>
      </c>
      <c r="I502" s="111" t="s">
        <v>529</v>
      </c>
      <c r="J502" s="150">
        <v>20400</v>
      </c>
      <c r="K502" s="111" t="s">
        <v>282</v>
      </c>
      <c r="L502" s="111" t="s">
        <v>282</v>
      </c>
      <c r="M502" s="111" t="s">
        <v>282</v>
      </c>
      <c r="O502" s="111" t="s">
        <v>61</v>
      </c>
      <c r="S502" s="145"/>
      <c r="T502" s="145"/>
      <c r="U502" s="145"/>
      <c r="V502" s="145"/>
      <c r="W502" s="145"/>
      <c r="X502" s="145"/>
      <c r="Y502" s="145"/>
      <c r="Z502" s="145"/>
      <c r="AA502" s="145"/>
      <c r="AB502" s="145"/>
      <c r="AC502" s="145"/>
      <c r="AD502" s="145"/>
      <c r="AE502" s="145"/>
      <c r="AF502" s="145"/>
      <c r="AG502" s="145"/>
      <c r="AH502" s="145"/>
      <c r="AI502" s="145"/>
    </row>
    <row r="503" spans="2:35" s="111" customFormat="1" ht="13.8" x14ac:dyDescent="0.45">
      <c r="B503" s="350" t="e">
        <f>VLOOKUP(C503,[1]!Companies[#Data],3,FALSE)</f>
        <v>#REF!</v>
      </c>
      <c r="C503" s="111" t="s">
        <v>1059</v>
      </c>
      <c r="D503" s="111" t="s">
        <v>577</v>
      </c>
      <c r="E503" s="111" t="s">
        <v>584</v>
      </c>
      <c r="F503" s="111" t="s">
        <v>61</v>
      </c>
      <c r="G503" s="111" t="s">
        <v>61</v>
      </c>
      <c r="H503" s="111" t="s">
        <v>1098</v>
      </c>
      <c r="I503" s="111" t="s">
        <v>529</v>
      </c>
      <c r="J503" s="150">
        <v>62400</v>
      </c>
      <c r="K503" s="111" t="s">
        <v>282</v>
      </c>
      <c r="L503" s="111" t="s">
        <v>282</v>
      </c>
      <c r="M503" s="111" t="s">
        <v>282</v>
      </c>
      <c r="O503" s="111" t="s">
        <v>61</v>
      </c>
      <c r="S503" s="145"/>
      <c r="T503" s="145"/>
      <c r="U503" s="145"/>
      <c r="V503" s="145"/>
      <c r="W503" s="145"/>
      <c r="X503" s="145"/>
      <c r="Y503" s="145"/>
      <c r="Z503" s="145"/>
      <c r="AA503" s="145"/>
      <c r="AB503" s="145"/>
      <c r="AC503" s="145"/>
      <c r="AD503" s="145"/>
      <c r="AE503" s="145"/>
      <c r="AF503" s="145"/>
      <c r="AG503" s="145"/>
      <c r="AH503" s="145"/>
      <c r="AI503" s="145"/>
    </row>
    <row r="504" spans="2:35" s="111" customFormat="1" ht="13.8" x14ac:dyDescent="0.45">
      <c r="B504" s="350" t="e">
        <f>VLOOKUP(C504,[1]!Companies[#Data],3,FALSE)</f>
        <v>#REF!</v>
      </c>
      <c r="C504" s="111" t="s">
        <v>1059</v>
      </c>
      <c r="D504" s="111" t="s">
        <v>577</v>
      </c>
      <c r="E504" s="111" t="s">
        <v>584</v>
      </c>
      <c r="F504" s="111" t="s">
        <v>61</v>
      </c>
      <c r="G504" s="111" t="s">
        <v>61</v>
      </c>
      <c r="H504" s="111" t="s">
        <v>1099</v>
      </c>
      <c r="I504" s="111" t="s">
        <v>529</v>
      </c>
      <c r="J504" s="150">
        <v>90600</v>
      </c>
      <c r="K504" s="111" t="s">
        <v>282</v>
      </c>
      <c r="L504" s="111" t="s">
        <v>282</v>
      </c>
      <c r="M504" s="111" t="s">
        <v>282</v>
      </c>
      <c r="O504" s="111" t="s">
        <v>61</v>
      </c>
      <c r="S504" s="145"/>
      <c r="T504" s="145"/>
      <c r="U504" s="145"/>
      <c r="V504" s="145"/>
      <c r="W504" s="145"/>
      <c r="X504" s="145"/>
      <c r="Y504" s="145"/>
      <c r="Z504" s="145"/>
      <c r="AA504" s="145"/>
      <c r="AB504" s="145"/>
      <c r="AC504" s="145"/>
      <c r="AD504" s="145"/>
      <c r="AE504" s="145"/>
      <c r="AF504" s="145"/>
      <c r="AG504" s="145"/>
      <c r="AH504" s="145"/>
      <c r="AI504" s="145"/>
    </row>
    <row r="505" spans="2:35" s="111" customFormat="1" ht="13.8" x14ac:dyDescent="0.45">
      <c r="B505" s="350" t="e">
        <f>VLOOKUP(C505,[1]!Companies[#Data],3,FALSE)</f>
        <v>#REF!</v>
      </c>
      <c r="C505" s="111" t="s">
        <v>1059</v>
      </c>
      <c r="D505" s="111" t="s">
        <v>577</v>
      </c>
      <c r="E505" s="111" t="s">
        <v>584</v>
      </c>
      <c r="F505" s="111" t="s">
        <v>61</v>
      </c>
      <c r="G505" s="111" t="s">
        <v>61</v>
      </c>
      <c r="H505" s="111" t="s">
        <v>1100</v>
      </c>
      <c r="I505" s="111" t="s">
        <v>529</v>
      </c>
      <c r="J505" s="150">
        <v>81814.22</v>
      </c>
      <c r="K505" s="111" t="s">
        <v>282</v>
      </c>
      <c r="L505" s="111" t="s">
        <v>282</v>
      </c>
      <c r="M505" s="111" t="s">
        <v>282</v>
      </c>
      <c r="O505" s="111" t="s">
        <v>61</v>
      </c>
      <c r="S505" s="145"/>
      <c r="T505" s="145"/>
      <c r="U505" s="145"/>
      <c r="V505" s="145"/>
      <c r="W505" s="145"/>
      <c r="X505" s="145"/>
      <c r="Y505" s="145"/>
      <c r="Z505" s="145"/>
      <c r="AA505" s="145"/>
      <c r="AB505" s="145"/>
      <c r="AC505" s="145"/>
      <c r="AD505" s="145"/>
      <c r="AE505" s="145"/>
      <c r="AF505" s="145"/>
      <c r="AG505" s="145"/>
      <c r="AH505" s="145"/>
      <c r="AI505" s="145"/>
    </row>
    <row r="506" spans="2:35" s="111" customFormat="1" ht="13.8" x14ac:dyDescent="0.45">
      <c r="B506" s="350" t="e">
        <f>VLOOKUP(C506,[1]!Companies[#Data],3,FALSE)</f>
        <v>#REF!</v>
      </c>
      <c r="C506" s="111" t="s">
        <v>1059</v>
      </c>
      <c r="D506" s="111" t="s">
        <v>577</v>
      </c>
      <c r="E506" s="111" t="s">
        <v>584</v>
      </c>
      <c r="F506" s="111" t="s">
        <v>61</v>
      </c>
      <c r="G506" s="111" t="s">
        <v>61</v>
      </c>
      <c r="H506" s="111" t="s">
        <v>1101</v>
      </c>
      <c r="I506" s="111" t="s">
        <v>529</v>
      </c>
      <c r="J506" s="150">
        <v>567525</v>
      </c>
      <c r="K506" s="111" t="s">
        <v>282</v>
      </c>
      <c r="L506" s="111" t="s">
        <v>282</v>
      </c>
      <c r="M506" s="111" t="s">
        <v>282</v>
      </c>
      <c r="O506" s="111" t="s">
        <v>61</v>
      </c>
      <c r="S506" s="145"/>
      <c r="T506" s="145"/>
      <c r="U506" s="145"/>
      <c r="V506" s="145"/>
      <c r="W506" s="145"/>
      <c r="X506" s="145"/>
      <c r="Y506" s="145"/>
      <c r="Z506" s="145"/>
      <c r="AA506" s="145"/>
      <c r="AB506" s="145"/>
      <c r="AC506" s="145"/>
      <c r="AD506" s="145"/>
      <c r="AE506" s="145"/>
      <c r="AF506" s="145"/>
      <c r="AG506" s="145"/>
      <c r="AH506" s="145"/>
      <c r="AI506" s="145"/>
    </row>
    <row r="507" spans="2:35" s="111" customFormat="1" ht="13.8" x14ac:dyDescent="0.45">
      <c r="B507" s="350" t="e">
        <f>VLOOKUP(C507,[1]!Companies[#Data],3,FALSE)</f>
        <v>#REF!</v>
      </c>
      <c r="C507" s="111" t="s">
        <v>1059</v>
      </c>
      <c r="D507" s="111" t="s">
        <v>577</v>
      </c>
      <c r="E507" s="111" t="s">
        <v>584</v>
      </c>
      <c r="F507" s="111" t="s">
        <v>61</v>
      </c>
      <c r="G507" s="111" t="s">
        <v>61</v>
      </c>
      <c r="H507" s="111" t="s">
        <v>1102</v>
      </c>
      <c r="I507" s="111" t="s">
        <v>529</v>
      </c>
      <c r="J507" s="150">
        <v>683774</v>
      </c>
      <c r="K507" s="111" t="s">
        <v>282</v>
      </c>
      <c r="L507" s="111" t="s">
        <v>282</v>
      </c>
      <c r="M507" s="111" t="s">
        <v>282</v>
      </c>
      <c r="O507" s="111" t="s">
        <v>61</v>
      </c>
      <c r="S507" s="145"/>
      <c r="T507" s="145"/>
      <c r="U507" s="145"/>
      <c r="V507" s="145"/>
      <c r="W507" s="145"/>
      <c r="X507" s="145"/>
      <c r="Y507" s="145"/>
      <c r="Z507" s="145"/>
      <c r="AA507" s="145"/>
      <c r="AB507" s="145"/>
      <c r="AC507" s="145"/>
      <c r="AD507" s="145"/>
      <c r="AE507" s="145"/>
      <c r="AF507" s="145"/>
      <c r="AG507" s="145"/>
      <c r="AH507" s="145"/>
      <c r="AI507" s="145"/>
    </row>
    <row r="508" spans="2:35" s="111" customFormat="1" ht="13.8" x14ac:dyDescent="0.45">
      <c r="B508" s="350" t="e">
        <f>VLOOKUP(C508,[1]!Companies[#Data],3,FALSE)</f>
        <v>#REF!</v>
      </c>
      <c r="C508" s="111" t="s">
        <v>622</v>
      </c>
      <c r="D508" s="111" t="s">
        <v>577</v>
      </c>
      <c r="E508" s="111" t="s">
        <v>585</v>
      </c>
      <c r="F508" s="111" t="s">
        <v>61</v>
      </c>
      <c r="G508" s="111" t="s">
        <v>345</v>
      </c>
      <c r="H508" s="111" t="s">
        <v>282</v>
      </c>
      <c r="I508" s="111" t="s">
        <v>529</v>
      </c>
      <c r="J508" s="150">
        <v>282419.20000000001</v>
      </c>
      <c r="K508" s="111" t="s">
        <v>282</v>
      </c>
      <c r="L508" s="111" t="s">
        <v>282</v>
      </c>
      <c r="M508" s="111" t="s">
        <v>282</v>
      </c>
      <c r="O508" s="111" t="s">
        <v>61</v>
      </c>
      <c r="S508" s="145"/>
      <c r="T508" s="145"/>
      <c r="U508" s="145"/>
      <c r="V508" s="145"/>
      <c r="W508" s="145"/>
      <c r="X508" s="145"/>
      <c r="Y508" s="145"/>
      <c r="Z508" s="145"/>
      <c r="AA508" s="145"/>
      <c r="AB508" s="145"/>
      <c r="AC508" s="145"/>
      <c r="AD508" s="145"/>
      <c r="AE508" s="145"/>
      <c r="AF508" s="145"/>
      <c r="AG508" s="145"/>
      <c r="AH508" s="145"/>
      <c r="AI508" s="145"/>
    </row>
    <row r="509" spans="2:35" s="111" customFormat="1" ht="13.8" x14ac:dyDescent="0.45">
      <c r="B509" s="350" t="e">
        <f>VLOOKUP(C509,[1]!Companies[#Data],3,FALSE)</f>
        <v>#REF!</v>
      </c>
      <c r="C509" s="111" t="s">
        <v>627</v>
      </c>
      <c r="D509" s="111" t="s">
        <v>577</v>
      </c>
      <c r="E509" s="111" t="s">
        <v>585</v>
      </c>
      <c r="F509" s="111" t="s">
        <v>61</v>
      </c>
      <c r="G509" s="111" t="s">
        <v>345</v>
      </c>
      <c r="H509" s="111" t="s">
        <v>282</v>
      </c>
      <c r="I509" s="111" t="s">
        <v>529</v>
      </c>
      <c r="J509" s="150">
        <v>638913.48</v>
      </c>
      <c r="K509" s="111" t="s">
        <v>282</v>
      </c>
      <c r="L509" s="111" t="s">
        <v>282</v>
      </c>
      <c r="M509" s="111" t="s">
        <v>282</v>
      </c>
      <c r="O509" s="111" t="s">
        <v>61</v>
      </c>
      <c r="S509" s="145"/>
      <c r="T509" s="145"/>
      <c r="U509" s="145"/>
      <c r="V509" s="145"/>
      <c r="W509" s="145"/>
      <c r="X509" s="145"/>
      <c r="Y509" s="145"/>
      <c r="Z509" s="145"/>
      <c r="AA509" s="145"/>
      <c r="AB509" s="145"/>
      <c r="AC509" s="145"/>
      <c r="AD509" s="145"/>
      <c r="AE509" s="145"/>
      <c r="AF509" s="145"/>
      <c r="AG509" s="145"/>
      <c r="AH509" s="145"/>
      <c r="AI509" s="145"/>
    </row>
    <row r="510" spans="2:35" s="111" customFormat="1" ht="13.8" x14ac:dyDescent="0.45">
      <c r="B510" s="350" t="e">
        <f>VLOOKUP(C510,[1]!Companies[#Data],3,FALSE)</f>
        <v>#REF!</v>
      </c>
      <c r="C510" s="111" t="s">
        <v>591</v>
      </c>
      <c r="D510" s="111" t="s">
        <v>577</v>
      </c>
      <c r="E510" s="111" t="s">
        <v>585</v>
      </c>
      <c r="F510" s="111" t="s">
        <v>61</v>
      </c>
      <c r="G510" s="111" t="s">
        <v>345</v>
      </c>
      <c r="H510" s="111" t="s">
        <v>282</v>
      </c>
      <c r="I510" s="111" t="s">
        <v>529</v>
      </c>
      <c r="J510" s="150">
        <v>1414933.1199999996</v>
      </c>
      <c r="K510" s="111" t="s">
        <v>282</v>
      </c>
      <c r="L510" s="111" t="s">
        <v>282</v>
      </c>
      <c r="M510" s="111" t="s">
        <v>282</v>
      </c>
      <c r="O510" s="111" t="s">
        <v>61</v>
      </c>
      <c r="S510" s="145"/>
      <c r="T510" s="145"/>
      <c r="U510" s="145"/>
      <c r="V510" s="145"/>
      <c r="W510" s="145"/>
      <c r="X510" s="145"/>
      <c r="Y510" s="145"/>
      <c r="Z510" s="145"/>
      <c r="AA510" s="145"/>
      <c r="AB510" s="145"/>
      <c r="AC510" s="145"/>
      <c r="AD510" s="145"/>
      <c r="AE510" s="145"/>
      <c r="AF510" s="145"/>
      <c r="AG510" s="145"/>
      <c r="AH510" s="145"/>
      <c r="AI510" s="145"/>
    </row>
    <row r="511" spans="2:35" s="111" customFormat="1" ht="13.8" x14ac:dyDescent="0.45">
      <c r="B511" s="350" t="e">
        <f>VLOOKUP(C511,[1]!Companies[#Data],3,FALSE)</f>
        <v>#REF!</v>
      </c>
      <c r="C511" s="111" t="s">
        <v>595</v>
      </c>
      <c r="D511" s="111" t="s">
        <v>577</v>
      </c>
      <c r="E511" s="111" t="s">
        <v>585</v>
      </c>
      <c r="F511" s="111" t="s">
        <v>61</v>
      </c>
      <c r="G511" s="111" t="s">
        <v>345</v>
      </c>
      <c r="H511" s="111" t="s">
        <v>282</v>
      </c>
      <c r="I511" s="111" t="s">
        <v>529</v>
      </c>
      <c r="J511" s="150">
        <v>1846690.0399999991</v>
      </c>
      <c r="K511" s="111" t="s">
        <v>282</v>
      </c>
      <c r="L511" s="111" t="s">
        <v>282</v>
      </c>
      <c r="M511" s="111" t="s">
        <v>282</v>
      </c>
      <c r="O511" s="111" t="s">
        <v>61</v>
      </c>
      <c r="S511" s="145"/>
      <c r="T511" s="145"/>
      <c r="U511" s="145"/>
      <c r="V511" s="145"/>
      <c r="W511" s="145"/>
      <c r="X511" s="145"/>
      <c r="Y511" s="145"/>
      <c r="Z511" s="145"/>
      <c r="AA511" s="145"/>
      <c r="AB511" s="145"/>
      <c r="AC511" s="145"/>
      <c r="AD511" s="145"/>
      <c r="AE511" s="145"/>
      <c r="AF511" s="145"/>
      <c r="AG511" s="145"/>
      <c r="AH511" s="145"/>
      <c r="AI511" s="145"/>
    </row>
    <row r="512" spans="2:35" s="111" customFormat="1" ht="13.8" x14ac:dyDescent="0.45">
      <c r="B512" s="350" t="e">
        <f>VLOOKUP(C512,[1]!Companies[#Data],3,FALSE)</f>
        <v>#REF!</v>
      </c>
      <c r="C512" s="111" t="s">
        <v>599</v>
      </c>
      <c r="D512" s="111" t="s">
        <v>577</v>
      </c>
      <c r="E512" s="111" t="s">
        <v>585</v>
      </c>
      <c r="F512" s="111" t="s">
        <v>61</v>
      </c>
      <c r="G512" s="111" t="s">
        <v>345</v>
      </c>
      <c r="H512" s="111" t="s">
        <v>282</v>
      </c>
      <c r="I512" s="111" t="s">
        <v>529</v>
      </c>
      <c r="J512" s="150">
        <v>2431280.27</v>
      </c>
      <c r="K512" s="111" t="s">
        <v>282</v>
      </c>
      <c r="L512" s="111" t="s">
        <v>282</v>
      </c>
      <c r="M512" s="111" t="s">
        <v>282</v>
      </c>
      <c r="O512" s="111" t="s">
        <v>61</v>
      </c>
      <c r="S512" s="145"/>
      <c r="T512" s="145"/>
      <c r="U512" s="145"/>
      <c r="V512" s="145"/>
      <c r="W512" s="145"/>
      <c r="X512" s="145"/>
      <c r="Y512" s="145"/>
      <c r="Z512" s="145"/>
      <c r="AA512" s="145"/>
      <c r="AB512" s="145"/>
      <c r="AC512" s="145"/>
      <c r="AD512" s="145"/>
      <c r="AE512" s="145"/>
      <c r="AF512" s="145"/>
      <c r="AG512" s="145"/>
      <c r="AH512" s="145"/>
      <c r="AI512" s="145"/>
    </row>
    <row r="513" spans="2:35" s="111" customFormat="1" ht="13.8" x14ac:dyDescent="0.45">
      <c r="B513" s="350" t="e">
        <f>VLOOKUP(C513,[1]!Companies[#Data],3,FALSE)</f>
        <v>#REF!</v>
      </c>
      <c r="C513" s="111" t="s">
        <v>745</v>
      </c>
      <c r="D513" s="111" t="s">
        <v>577</v>
      </c>
      <c r="E513" s="111" t="s">
        <v>585</v>
      </c>
      <c r="F513" s="111" t="s">
        <v>61</v>
      </c>
      <c r="G513" s="111" t="s">
        <v>345</v>
      </c>
      <c r="H513" s="111" t="s">
        <v>282</v>
      </c>
      <c r="I513" s="111" t="s">
        <v>529</v>
      </c>
      <c r="J513" s="150">
        <v>673609.03999999992</v>
      </c>
      <c r="K513" s="111" t="s">
        <v>282</v>
      </c>
      <c r="L513" s="111" t="s">
        <v>282</v>
      </c>
      <c r="M513" s="111" t="s">
        <v>282</v>
      </c>
      <c r="O513" s="111" t="s">
        <v>61</v>
      </c>
      <c r="S513" s="145"/>
      <c r="T513" s="145"/>
      <c r="U513" s="145"/>
      <c r="V513" s="145"/>
      <c r="W513" s="145"/>
      <c r="X513" s="145"/>
      <c r="Y513" s="145"/>
      <c r="Z513" s="145"/>
      <c r="AA513" s="145"/>
      <c r="AB513" s="145"/>
      <c r="AC513" s="145"/>
      <c r="AD513" s="145"/>
      <c r="AE513" s="145"/>
      <c r="AF513" s="145"/>
      <c r="AG513" s="145"/>
      <c r="AH513" s="145"/>
      <c r="AI513" s="145"/>
    </row>
    <row r="514" spans="2:35" s="111" customFormat="1" ht="13.8" x14ac:dyDescent="0.45">
      <c r="B514" s="350" t="e">
        <f>VLOOKUP(C514,[1]!Companies[#Data],3,FALSE)</f>
        <v>#REF!</v>
      </c>
      <c r="C514" s="111" t="s">
        <v>756</v>
      </c>
      <c r="D514" s="111" t="s">
        <v>577</v>
      </c>
      <c r="E514" s="111" t="s">
        <v>585</v>
      </c>
      <c r="F514" s="111" t="s">
        <v>61</v>
      </c>
      <c r="G514" s="111" t="s">
        <v>345</v>
      </c>
      <c r="H514" s="111" t="s">
        <v>282</v>
      </c>
      <c r="I514" s="111" t="s">
        <v>529</v>
      </c>
      <c r="J514" s="150">
        <v>724484.14999999991</v>
      </c>
      <c r="K514" s="111" t="s">
        <v>282</v>
      </c>
      <c r="L514" s="111" t="s">
        <v>282</v>
      </c>
      <c r="M514" s="111" t="s">
        <v>282</v>
      </c>
      <c r="O514" s="111" t="s">
        <v>61</v>
      </c>
      <c r="S514" s="145"/>
      <c r="T514" s="145"/>
      <c r="U514" s="145"/>
      <c r="V514" s="145"/>
      <c r="W514" s="145"/>
      <c r="X514" s="145"/>
      <c r="Y514" s="145"/>
      <c r="Z514" s="145"/>
      <c r="AA514" s="145"/>
      <c r="AB514" s="145"/>
      <c r="AC514" s="145"/>
      <c r="AD514" s="145"/>
      <c r="AE514" s="145"/>
      <c r="AF514" s="145"/>
      <c r="AG514" s="145"/>
      <c r="AH514" s="145"/>
      <c r="AI514" s="145"/>
    </row>
    <row r="515" spans="2:35" s="111" customFormat="1" ht="13.8" x14ac:dyDescent="0.45">
      <c r="B515" s="350" t="e">
        <f>VLOOKUP(C515,[1]!Companies[#Data],3,FALSE)</f>
        <v>#REF!</v>
      </c>
      <c r="C515" s="111" t="s">
        <v>601</v>
      </c>
      <c r="D515" s="111" t="s">
        <v>577</v>
      </c>
      <c r="E515" s="111" t="s">
        <v>585</v>
      </c>
      <c r="F515" s="111" t="s">
        <v>61</v>
      </c>
      <c r="G515" s="111" t="s">
        <v>345</v>
      </c>
      <c r="H515" s="111" t="s">
        <v>282</v>
      </c>
      <c r="I515" s="111" t="s">
        <v>529</v>
      </c>
      <c r="J515" s="150">
        <v>563750.01</v>
      </c>
      <c r="K515" s="111" t="s">
        <v>282</v>
      </c>
      <c r="L515" s="111" t="s">
        <v>282</v>
      </c>
      <c r="M515" s="111" t="s">
        <v>282</v>
      </c>
      <c r="O515" s="111" t="s">
        <v>61</v>
      </c>
      <c r="S515" s="145"/>
      <c r="T515" s="145"/>
      <c r="U515" s="145"/>
      <c r="V515" s="145"/>
      <c r="W515" s="145"/>
      <c r="X515" s="145"/>
      <c r="Y515" s="145"/>
      <c r="Z515" s="145"/>
      <c r="AA515" s="145"/>
      <c r="AB515" s="145"/>
      <c r="AC515" s="145"/>
      <c r="AD515" s="145"/>
      <c r="AE515" s="145"/>
      <c r="AF515" s="145"/>
      <c r="AG515" s="145"/>
      <c r="AH515" s="145"/>
      <c r="AI515" s="145"/>
    </row>
    <row r="516" spans="2:35" s="111" customFormat="1" ht="13.8" x14ac:dyDescent="0.45">
      <c r="B516" s="350" t="e">
        <f>VLOOKUP(C516,[1]!Companies[#Data],3,FALSE)</f>
        <v>#REF!</v>
      </c>
      <c r="C516" s="111" t="s">
        <v>603</v>
      </c>
      <c r="D516" s="111" t="s">
        <v>577</v>
      </c>
      <c r="E516" s="111" t="s">
        <v>585</v>
      </c>
      <c r="F516" s="111" t="s">
        <v>61</v>
      </c>
      <c r="G516" s="111" t="s">
        <v>345</v>
      </c>
      <c r="H516" s="111" t="s">
        <v>282</v>
      </c>
      <c r="I516" s="111" t="s">
        <v>529</v>
      </c>
      <c r="J516" s="150">
        <v>355740.19999999995</v>
      </c>
      <c r="K516" s="111" t="s">
        <v>282</v>
      </c>
      <c r="L516" s="111" t="s">
        <v>282</v>
      </c>
      <c r="M516" s="111" t="s">
        <v>282</v>
      </c>
      <c r="O516" s="111" t="s">
        <v>61</v>
      </c>
      <c r="S516" s="145"/>
      <c r="T516" s="145"/>
      <c r="U516" s="145"/>
      <c r="V516" s="145"/>
      <c r="W516" s="145"/>
      <c r="X516" s="145"/>
      <c r="Y516" s="145"/>
      <c r="Z516" s="145"/>
      <c r="AA516" s="145"/>
      <c r="AB516" s="145"/>
      <c r="AC516" s="145"/>
      <c r="AD516" s="145"/>
      <c r="AE516" s="145"/>
      <c r="AF516" s="145"/>
      <c r="AG516" s="145"/>
      <c r="AH516" s="145"/>
      <c r="AI516" s="145"/>
    </row>
    <row r="517" spans="2:35" s="111" customFormat="1" ht="13.8" x14ac:dyDescent="0.45">
      <c r="B517" s="350" t="e">
        <f>VLOOKUP(C517,[1]!Companies[#Data],3,FALSE)</f>
        <v>#REF!</v>
      </c>
      <c r="C517" s="111" t="s">
        <v>780</v>
      </c>
      <c r="D517" s="111" t="s">
        <v>577</v>
      </c>
      <c r="E517" s="111" t="s">
        <v>585</v>
      </c>
      <c r="F517" s="111" t="s">
        <v>61</v>
      </c>
      <c r="G517" s="111" t="s">
        <v>345</v>
      </c>
      <c r="H517" s="111" t="s">
        <v>282</v>
      </c>
      <c r="I517" s="111" t="s">
        <v>529</v>
      </c>
      <c r="J517" s="150">
        <v>1005270.7799999997</v>
      </c>
      <c r="K517" s="111" t="s">
        <v>282</v>
      </c>
      <c r="L517" s="111" t="s">
        <v>282</v>
      </c>
      <c r="M517" s="111" t="s">
        <v>282</v>
      </c>
      <c r="O517" s="111" t="s">
        <v>61</v>
      </c>
      <c r="S517" s="145"/>
      <c r="T517" s="145"/>
      <c r="U517" s="145"/>
      <c r="V517" s="145"/>
      <c r="W517" s="145"/>
      <c r="X517" s="145"/>
      <c r="Y517" s="145"/>
      <c r="Z517" s="145"/>
      <c r="AA517" s="145"/>
      <c r="AB517" s="145"/>
      <c r="AC517" s="145"/>
      <c r="AD517" s="145"/>
      <c r="AE517" s="145"/>
      <c r="AF517" s="145"/>
      <c r="AG517" s="145"/>
      <c r="AH517" s="145"/>
      <c r="AI517" s="145"/>
    </row>
    <row r="518" spans="2:35" s="111" customFormat="1" ht="13.8" x14ac:dyDescent="0.45">
      <c r="B518" s="350" t="e">
        <f>VLOOKUP(C518,[1]!Companies[#Data],3,FALSE)</f>
        <v>#REF!</v>
      </c>
      <c r="C518" s="111" t="s">
        <v>793</v>
      </c>
      <c r="D518" s="111" t="s">
        <v>577</v>
      </c>
      <c r="E518" s="111" t="s">
        <v>585</v>
      </c>
      <c r="F518" s="111" t="s">
        <v>61</v>
      </c>
      <c r="G518" s="111" t="s">
        <v>345</v>
      </c>
      <c r="H518" s="111" t="s">
        <v>282</v>
      </c>
      <c r="I518" s="111" t="s">
        <v>529</v>
      </c>
      <c r="J518" s="150">
        <v>447255.19999999995</v>
      </c>
      <c r="K518" s="111" t="s">
        <v>282</v>
      </c>
      <c r="L518" s="111" t="s">
        <v>282</v>
      </c>
      <c r="M518" s="111" t="s">
        <v>282</v>
      </c>
      <c r="O518" s="111" t="s">
        <v>61</v>
      </c>
      <c r="S518" s="145"/>
      <c r="T518" s="145"/>
      <c r="U518" s="145"/>
      <c r="V518" s="145"/>
      <c r="W518" s="145"/>
      <c r="X518" s="145"/>
      <c r="Y518" s="145"/>
      <c r="Z518" s="145"/>
      <c r="AA518" s="145"/>
      <c r="AB518" s="145"/>
      <c r="AC518" s="145"/>
      <c r="AD518" s="145"/>
      <c r="AE518" s="145"/>
      <c r="AF518" s="145"/>
      <c r="AG518" s="145"/>
      <c r="AH518" s="145"/>
      <c r="AI518" s="145"/>
    </row>
    <row r="519" spans="2:35" s="111" customFormat="1" ht="13.8" x14ac:dyDescent="0.45">
      <c r="B519" s="350" t="e">
        <f>VLOOKUP(C519,[1]!Companies[#Data],3,FALSE)</f>
        <v>#REF!</v>
      </c>
      <c r="C519" s="111" t="s">
        <v>824</v>
      </c>
      <c r="D519" s="111" t="s">
        <v>577</v>
      </c>
      <c r="E519" s="111" t="s">
        <v>585</v>
      </c>
      <c r="F519" s="111" t="s">
        <v>61</v>
      </c>
      <c r="G519" s="111" t="s">
        <v>345</v>
      </c>
      <c r="H519" s="111" t="s">
        <v>282</v>
      </c>
      <c r="I519" s="111" t="s">
        <v>529</v>
      </c>
      <c r="J519" s="150">
        <v>112035.8</v>
      </c>
      <c r="K519" s="111" t="s">
        <v>282</v>
      </c>
      <c r="L519" s="111" t="s">
        <v>282</v>
      </c>
      <c r="M519" s="111" t="s">
        <v>282</v>
      </c>
      <c r="O519" s="111" t="s">
        <v>61</v>
      </c>
      <c r="S519" s="145"/>
      <c r="T519" s="145"/>
      <c r="U519" s="145"/>
      <c r="V519" s="145"/>
      <c r="W519" s="145"/>
      <c r="X519" s="145"/>
      <c r="Y519" s="145"/>
      <c r="Z519" s="145"/>
      <c r="AA519" s="145"/>
      <c r="AB519" s="145"/>
      <c r="AC519" s="145"/>
      <c r="AD519" s="145"/>
      <c r="AE519" s="145"/>
      <c r="AF519" s="145"/>
      <c r="AG519" s="145"/>
      <c r="AH519" s="145"/>
      <c r="AI519" s="145"/>
    </row>
    <row r="520" spans="2:35" s="111" customFormat="1" ht="13.8" x14ac:dyDescent="0.45">
      <c r="B520" s="350" t="e">
        <f>VLOOKUP(C520,[1]!Companies[#Data],3,FALSE)</f>
        <v>#REF!</v>
      </c>
      <c r="C520" s="111" t="s">
        <v>828</v>
      </c>
      <c r="D520" s="111" t="s">
        <v>577</v>
      </c>
      <c r="E520" s="111" t="s">
        <v>585</v>
      </c>
      <c r="F520" s="111" t="s">
        <v>61</v>
      </c>
      <c r="G520" s="111" t="s">
        <v>345</v>
      </c>
      <c r="H520" s="111" t="s">
        <v>282</v>
      </c>
      <c r="I520" s="111" t="s">
        <v>529</v>
      </c>
      <c r="J520" s="150">
        <v>94055.2</v>
      </c>
      <c r="K520" s="111" t="s">
        <v>282</v>
      </c>
      <c r="L520" s="111" t="s">
        <v>282</v>
      </c>
      <c r="M520" s="111" t="s">
        <v>282</v>
      </c>
      <c r="O520" s="111" t="s">
        <v>61</v>
      </c>
      <c r="S520" s="145"/>
      <c r="T520" s="145"/>
      <c r="U520" s="145"/>
      <c r="V520" s="145"/>
      <c r="W520" s="145"/>
      <c r="X520" s="145"/>
      <c r="Y520" s="145"/>
      <c r="Z520" s="145"/>
      <c r="AA520" s="145"/>
      <c r="AB520" s="145"/>
      <c r="AC520" s="145"/>
      <c r="AD520" s="145"/>
      <c r="AE520" s="145"/>
      <c r="AF520" s="145"/>
      <c r="AG520" s="145"/>
      <c r="AH520" s="145"/>
      <c r="AI520" s="145"/>
    </row>
    <row r="521" spans="2:35" s="111" customFormat="1" ht="13.8" x14ac:dyDescent="0.45">
      <c r="B521" s="350" t="e">
        <f>VLOOKUP(C521,[1]!Companies[#Data],3,FALSE)</f>
        <v>#REF!</v>
      </c>
      <c r="C521" s="111" t="s">
        <v>608</v>
      </c>
      <c r="D521" s="111" t="s">
        <v>577</v>
      </c>
      <c r="E521" s="111" t="s">
        <v>585</v>
      </c>
      <c r="F521" s="111" t="s">
        <v>61</v>
      </c>
      <c r="G521" s="111" t="s">
        <v>345</v>
      </c>
      <c r="H521" s="111" t="s">
        <v>282</v>
      </c>
      <c r="I521" s="111" t="s">
        <v>529</v>
      </c>
      <c r="J521" s="150">
        <v>288029.58</v>
      </c>
      <c r="K521" s="111" t="s">
        <v>282</v>
      </c>
      <c r="L521" s="111" t="s">
        <v>282</v>
      </c>
      <c r="M521" s="111" t="s">
        <v>282</v>
      </c>
      <c r="O521" s="111" t="s">
        <v>61</v>
      </c>
      <c r="S521" s="145"/>
      <c r="T521" s="145"/>
      <c r="U521" s="145"/>
      <c r="V521" s="145"/>
      <c r="W521" s="145"/>
      <c r="X521" s="145"/>
      <c r="Y521" s="145"/>
      <c r="Z521" s="145"/>
      <c r="AA521" s="145"/>
      <c r="AB521" s="145"/>
      <c r="AC521" s="145"/>
      <c r="AD521" s="145"/>
      <c r="AE521" s="145"/>
      <c r="AF521" s="145"/>
      <c r="AG521" s="145"/>
      <c r="AH521" s="145"/>
      <c r="AI521" s="145"/>
    </row>
    <row r="522" spans="2:35" s="111" customFormat="1" ht="13.8" x14ac:dyDescent="0.45">
      <c r="B522" s="350" t="e">
        <f>VLOOKUP(C522,[1]!Companies[#Data],3,FALSE)</f>
        <v>#REF!</v>
      </c>
      <c r="C522" s="111" t="s">
        <v>609</v>
      </c>
      <c r="D522" s="111" t="s">
        <v>577</v>
      </c>
      <c r="E522" s="111" t="s">
        <v>585</v>
      </c>
      <c r="F522" s="111" t="s">
        <v>61</v>
      </c>
      <c r="G522" s="111" t="s">
        <v>345</v>
      </c>
      <c r="H522" s="111" t="s">
        <v>282</v>
      </c>
      <c r="I522" s="111" t="s">
        <v>529</v>
      </c>
      <c r="J522" s="150">
        <v>560723.17000000004</v>
      </c>
      <c r="K522" s="111" t="s">
        <v>282</v>
      </c>
      <c r="L522" s="111" t="s">
        <v>282</v>
      </c>
      <c r="M522" s="111" t="s">
        <v>282</v>
      </c>
      <c r="O522" s="111" t="s">
        <v>61</v>
      </c>
      <c r="S522" s="145"/>
      <c r="T522" s="145"/>
      <c r="U522" s="145"/>
      <c r="V522" s="145"/>
      <c r="W522" s="145"/>
      <c r="X522" s="145"/>
      <c r="Y522" s="145"/>
      <c r="Z522" s="145"/>
      <c r="AA522" s="145"/>
      <c r="AB522" s="145"/>
      <c r="AC522" s="145"/>
      <c r="AD522" s="145"/>
      <c r="AE522" s="145"/>
      <c r="AF522" s="145"/>
      <c r="AG522" s="145"/>
      <c r="AH522" s="145"/>
      <c r="AI522" s="145"/>
    </row>
    <row r="523" spans="2:35" s="111" customFormat="1" ht="13.8" x14ac:dyDescent="0.45">
      <c r="B523" s="350" t="e">
        <f>VLOOKUP(C523,[1]!Companies[#Data],3,FALSE)</f>
        <v>#REF!</v>
      </c>
      <c r="C523" s="111" t="s">
        <v>912</v>
      </c>
      <c r="D523" s="111" t="s">
        <v>577</v>
      </c>
      <c r="E523" s="111" t="s">
        <v>585</v>
      </c>
      <c r="F523" s="111" t="s">
        <v>61</v>
      </c>
      <c r="G523" s="111" t="s">
        <v>345</v>
      </c>
      <c r="H523" s="111" t="s">
        <v>282</v>
      </c>
      <c r="I523" s="111" t="s">
        <v>529</v>
      </c>
      <c r="J523" s="150">
        <v>495208.96000000008</v>
      </c>
      <c r="K523" s="111" t="s">
        <v>282</v>
      </c>
      <c r="L523" s="111" t="s">
        <v>282</v>
      </c>
      <c r="M523" s="111" t="s">
        <v>282</v>
      </c>
      <c r="O523" s="111" t="s">
        <v>61</v>
      </c>
      <c r="S523" s="145"/>
      <c r="T523" s="145"/>
      <c r="U523" s="145"/>
      <c r="V523" s="145"/>
      <c r="W523" s="145"/>
      <c r="X523" s="145"/>
      <c r="Y523" s="145"/>
      <c r="Z523" s="145"/>
      <c r="AA523" s="145"/>
      <c r="AB523" s="145"/>
      <c r="AC523" s="145"/>
      <c r="AD523" s="145"/>
      <c r="AE523" s="145"/>
      <c r="AF523" s="145"/>
      <c r="AG523" s="145"/>
      <c r="AH523" s="145"/>
      <c r="AI523" s="145"/>
    </row>
    <row r="524" spans="2:35" s="111" customFormat="1" ht="13.8" x14ac:dyDescent="0.45">
      <c r="B524" s="350" t="e">
        <f>VLOOKUP(C524,[1]!Companies[#Data],3,FALSE)</f>
        <v>#REF!</v>
      </c>
      <c r="C524" s="111" t="s">
        <v>924</v>
      </c>
      <c r="D524" s="111" t="s">
        <v>577</v>
      </c>
      <c r="E524" s="111" t="s">
        <v>585</v>
      </c>
      <c r="F524" s="111" t="s">
        <v>61</v>
      </c>
      <c r="G524" s="111" t="s">
        <v>345</v>
      </c>
      <c r="H524" s="111" t="s">
        <v>282</v>
      </c>
      <c r="I524" s="111" t="s">
        <v>529</v>
      </c>
      <c r="J524" s="150">
        <v>2100872.5399999991</v>
      </c>
      <c r="K524" s="111" t="s">
        <v>282</v>
      </c>
      <c r="L524" s="111" t="s">
        <v>282</v>
      </c>
      <c r="M524" s="111" t="s">
        <v>282</v>
      </c>
      <c r="O524" s="111" t="s">
        <v>61</v>
      </c>
      <c r="S524" s="145"/>
      <c r="T524" s="145"/>
      <c r="U524" s="145"/>
      <c r="V524" s="145"/>
      <c r="W524" s="145"/>
      <c r="X524" s="145"/>
      <c r="Y524" s="145"/>
      <c r="Z524" s="145"/>
      <c r="AA524" s="145"/>
      <c r="AB524" s="145"/>
      <c r="AC524" s="145"/>
      <c r="AD524" s="145"/>
      <c r="AE524" s="145"/>
      <c r="AF524" s="145"/>
      <c r="AG524" s="145"/>
      <c r="AH524" s="145"/>
      <c r="AI524" s="145"/>
    </row>
    <row r="525" spans="2:35" s="111" customFormat="1" ht="13.8" x14ac:dyDescent="0.45">
      <c r="B525" s="350" t="e">
        <f>VLOOKUP(C525,[1]!Companies[#Data],3,FALSE)</f>
        <v>#REF!</v>
      </c>
      <c r="C525" s="111" t="s">
        <v>955</v>
      </c>
      <c r="D525" s="111" t="s">
        <v>577</v>
      </c>
      <c r="E525" s="111" t="s">
        <v>585</v>
      </c>
      <c r="F525" s="111" t="s">
        <v>61</v>
      </c>
      <c r="G525" s="111" t="s">
        <v>345</v>
      </c>
      <c r="H525" s="111" t="s">
        <v>282</v>
      </c>
      <c r="I525" s="111" t="s">
        <v>529</v>
      </c>
      <c r="J525" s="150">
        <v>676039.39999999991</v>
      </c>
      <c r="K525" s="111" t="s">
        <v>282</v>
      </c>
      <c r="L525" s="111" t="s">
        <v>282</v>
      </c>
      <c r="M525" s="111" t="s">
        <v>282</v>
      </c>
      <c r="O525" s="111" t="s">
        <v>61</v>
      </c>
      <c r="S525" s="145"/>
      <c r="T525" s="145"/>
      <c r="U525" s="145"/>
      <c r="V525" s="145"/>
      <c r="W525" s="145"/>
      <c r="X525" s="145"/>
      <c r="Y525" s="145"/>
      <c r="Z525" s="145"/>
      <c r="AA525" s="145"/>
      <c r="AB525" s="145"/>
      <c r="AC525" s="145"/>
      <c r="AD525" s="145"/>
      <c r="AE525" s="145"/>
      <c r="AF525" s="145"/>
      <c r="AG525" s="145"/>
      <c r="AH525" s="145"/>
      <c r="AI525" s="145"/>
    </row>
    <row r="526" spans="2:35" s="111" customFormat="1" ht="13.8" x14ac:dyDescent="0.45">
      <c r="B526" s="350" t="e">
        <f>VLOOKUP(C526,[1]!Companies[#Data],3,FALSE)</f>
        <v>#REF!</v>
      </c>
      <c r="C526" s="111" t="s">
        <v>613</v>
      </c>
      <c r="D526" s="111" t="s">
        <v>577</v>
      </c>
      <c r="E526" s="111" t="s">
        <v>585</v>
      </c>
      <c r="F526" s="111" t="s">
        <v>61</v>
      </c>
      <c r="G526" s="111" t="s">
        <v>345</v>
      </c>
      <c r="H526" s="111" t="s">
        <v>282</v>
      </c>
      <c r="I526" s="111" t="s">
        <v>529</v>
      </c>
      <c r="J526" s="150">
        <v>2196269.7199999997</v>
      </c>
      <c r="K526" s="111" t="s">
        <v>282</v>
      </c>
      <c r="L526" s="111" t="s">
        <v>282</v>
      </c>
      <c r="M526" s="111" t="s">
        <v>282</v>
      </c>
      <c r="O526" s="111" t="s">
        <v>61</v>
      </c>
      <c r="S526" s="145"/>
      <c r="T526" s="145"/>
      <c r="U526" s="145"/>
      <c r="V526" s="145"/>
      <c r="W526" s="145"/>
      <c r="X526" s="145"/>
      <c r="Y526" s="145"/>
      <c r="Z526" s="145"/>
      <c r="AA526" s="145"/>
      <c r="AB526" s="145"/>
      <c r="AC526" s="145"/>
      <c r="AD526" s="145"/>
      <c r="AE526" s="145"/>
      <c r="AF526" s="145"/>
      <c r="AG526" s="145"/>
      <c r="AH526" s="145"/>
      <c r="AI526" s="145"/>
    </row>
    <row r="527" spans="2:35" s="111" customFormat="1" ht="13.8" x14ac:dyDescent="0.45">
      <c r="B527" s="350" t="e">
        <f>VLOOKUP(C527,[1]!Companies[#Data],3,FALSE)</f>
        <v>#REF!</v>
      </c>
      <c r="C527" s="111" t="s">
        <v>616</v>
      </c>
      <c r="D527" s="111" t="s">
        <v>577</v>
      </c>
      <c r="E527" s="111" t="s">
        <v>585</v>
      </c>
      <c r="F527" s="111" t="s">
        <v>61</v>
      </c>
      <c r="G527" s="111" t="s">
        <v>345</v>
      </c>
      <c r="H527" s="111" t="s">
        <v>282</v>
      </c>
      <c r="I527" s="111" t="s">
        <v>529</v>
      </c>
      <c r="J527" s="150">
        <v>470170.27</v>
      </c>
      <c r="K527" s="111" t="s">
        <v>282</v>
      </c>
      <c r="L527" s="111" t="s">
        <v>282</v>
      </c>
      <c r="M527" s="111" t="s">
        <v>282</v>
      </c>
      <c r="O527" s="111" t="s">
        <v>61</v>
      </c>
      <c r="S527" s="145"/>
      <c r="T527" s="145"/>
      <c r="U527" s="145"/>
      <c r="V527" s="145"/>
      <c r="W527" s="145"/>
      <c r="X527" s="145"/>
      <c r="Y527" s="145"/>
      <c r="Z527" s="145"/>
      <c r="AA527" s="145"/>
      <c r="AB527" s="145"/>
      <c r="AC527" s="145"/>
      <c r="AD527" s="145"/>
      <c r="AE527" s="145"/>
      <c r="AF527" s="145"/>
      <c r="AG527" s="145"/>
      <c r="AH527" s="145"/>
      <c r="AI527" s="145"/>
    </row>
    <row r="528" spans="2:35" s="111" customFormat="1" ht="13.8" x14ac:dyDescent="0.45">
      <c r="B528" s="350" t="e">
        <f>VLOOKUP(C528,[1]!Companies[#Data],3,FALSE)</f>
        <v>#REF!</v>
      </c>
      <c r="C528" s="111" t="s">
        <v>618</v>
      </c>
      <c r="D528" s="111" t="s">
        <v>577</v>
      </c>
      <c r="E528" s="111" t="s">
        <v>585</v>
      </c>
      <c r="F528" s="111" t="s">
        <v>61</v>
      </c>
      <c r="G528" s="111" t="s">
        <v>345</v>
      </c>
      <c r="H528" s="111" t="s">
        <v>282</v>
      </c>
      <c r="I528" s="111" t="s">
        <v>529</v>
      </c>
      <c r="J528" s="150">
        <v>2749055.2300000009</v>
      </c>
      <c r="K528" s="111" t="s">
        <v>282</v>
      </c>
      <c r="L528" s="111" t="s">
        <v>282</v>
      </c>
      <c r="M528" s="111" t="s">
        <v>282</v>
      </c>
      <c r="O528" s="111" t="s">
        <v>61</v>
      </c>
      <c r="S528" s="145"/>
      <c r="T528" s="145"/>
      <c r="U528" s="145"/>
      <c r="V528" s="145"/>
      <c r="W528" s="145"/>
      <c r="X528" s="145"/>
      <c r="Y528" s="145"/>
      <c r="Z528" s="145"/>
      <c r="AA528" s="145"/>
      <c r="AB528" s="145"/>
      <c r="AC528" s="145"/>
      <c r="AD528" s="145"/>
      <c r="AE528" s="145"/>
      <c r="AF528" s="145"/>
      <c r="AG528" s="145"/>
      <c r="AH528" s="145"/>
      <c r="AI528" s="145"/>
    </row>
    <row r="529" spans="2:35" s="111" customFormat="1" ht="13.8" x14ac:dyDescent="0.45">
      <c r="B529" s="350" t="e">
        <f>VLOOKUP(C529,[1]!Companies[#Data],3,FALSE)</f>
        <v>#REF!</v>
      </c>
      <c r="C529" s="111" t="s">
        <v>1041</v>
      </c>
      <c r="D529" s="111" t="s">
        <v>577</v>
      </c>
      <c r="E529" s="111" t="s">
        <v>585</v>
      </c>
      <c r="F529" s="111" t="s">
        <v>61</v>
      </c>
      <c r="G529" s="111" t="s">
        <v>345</v>
      </c>
      <c r="H529" s="111" t="s">
        <v>282</v>
      </c>
      <c r="I529" s="111" t="s">
        <v>529</v>
      </c>
      <c r="J529" s="150">
        <v>97422.57</v>
      </c>
      <c r="K529" s="111" t="s">
        <v>282</v>
      </c>
      <c r="L529" s="111" t="s">
        <v>282</v>
      </c>
      <c r="M529" s="111" t="s">
        <v>282</v>
      </c>
      <c r="O529" s="111" t="s">
        <v>61</v>
      </c>
      <c r="S529" s="145"/>
      <c r="T529" s="145"/>
      <c r="U529" s="145"/>
      <c r="V529" s="145"/>
      <c r="W529" s="145"/>
      <c r="X529" s="145"/>
      <c r="Y529" s="145"/>
      <c r="Z529" s="145"/>
      <c r="AA529" s="145"/>
      <c r="AB529" s="145"/>
      <c r="AC529" s="145"/>
      <c r="AD529" s="145"/>
      <c r="AE529" s="145"/>
      <c r="AF529" s="145"/>
      <c r="AG529" s="145"/>
      <c r="AH529" s="145"/>
      <c r="AI529" s="145"/>
    </row>
    <row r="530" spans="2:35" s="111" customFormat="1" ht="13.8" x14ac:dyDescent="0.45">
      <c r="B530" s="350" t="e">
        <f>VLOOKUP(C530,[1]!Companies[#Data],3,FALSE)</f>
        <v>#REF!</v>
      </c>
      <c r="C530" s="111" t="s">
        <v>619</v>
      </c>
      <c r="D530" s="111" t="s">
        <v>577</v>
      </c>
      <c r="E530" s="111" t="s">
        <v>585</v>
      </c>
      <c r="F530" s="111" t="s">
        <v>61</v>
      </c>
      <c r="G530" s="111" t="s">
        <v>345</v>
      </c>
      <c r="H530" s="111" t="s">
        <v>282</v>
      </c>
      <c r="I530" s="111" t="s">
        <v>529</v>
      </c>
      <c r="J530" s="150">
        <v>723395.7699999999</v>
      </c>
      <c r="K530" s="111" t="s">
        <v>282</v>
      </c>
      <c r="L530" s="111" t="s">
        <v>282</v>
      </c>
      <c r="M530" s="111" t="s">
        <v>282</v>
      </c>
      <c r="O530" s="111" t="s">
        <v>61</v>
      </c>
      <c r="S530" s="145"/>
      <c r="T530" s="145"/>
      <c r="U530" s="145"/>
      <c r="V530" s="145"/>
      <c r="W530" s="145"/>
      <c r="X530" s="145"/>
      <c r="Y530" s="145"/>
      <c r="Z530" s="145"/>
      <c r="AA530" s="145"/>
      <c r="AB530" s="145"/>
      <c r="AC530" s="145"/>
      <c r="AD530" s="145"/>
      <c r="AE530" s="145"/>
      <c r="AF530" s="145"/>
      <c r="AG530" s="145"/>
      <c r="AH530" s="145"/>
      <c r="AI530" s="145"/>
    </row>
    <row r="531" spans="2:35" s="111" customFormat="1" ht="13.8" x14ac:dyDescent="0.45">
      <c r="B531" s="350" t="e">
        <f>VLOOKUP(C531,[1]!Companies[#Data],3,FALSE)</f>
        <v>#REF!</v>
      </c>
      <c r="C531" s="111" t="s">
        <v>1059</v>
      </c>
      <c r="D531" s="111" t="s">
        <v>577</v>
      </c>
      <c r="E531" s="111" t="s">
        <v>585</v>
      </c>
      <c r="F531" s="111" t="s">
        <v>61</v>
      </c>
      <c r="G531" s="111" t="s">
        <v>345</v>
      </c>
      <c r="H531" s="111" t="s">
        <v>282</v>
      </c>
      <c r="I531" s="111" t="s">
        <v>529</v>
      </c>
      <c r="J531" s="150">
        <v>2282220.3799999994</v>
      </c>
      <c r="K531" s="111" t="s">
        <v>282</v>
      </c>
      <c r="L531" s="111" t="s">
        <v>282</v>
      </c>
      <c r="M531" s="111" t="s">
        <v>282</v>
      </c>
      <c r="O531" s="111" t="s">
        <v>61</v>
      </c>
      <c r="S531" s="145"/>
      <c r="T531" s="145"/>
      <c r="U531" s="145"/>
      <c r="V531" s="145"/>
      <c r="W531" s="145"/>
      <c r="X531" s="145"/>
      <c r="Y531" s="145"/>
      <c r="Z531" s="145"/>
      <c r="AA531" s="145"/>
      <c r="AB531" s="145"/>
      <c r="AC531" s="145"/>
      <c r="AD531" s="145"/>
      <c r="AE531" s="145"/>
      <c r="AF531" s="145"/>
      <c r="AG531" s="145"/>
      <c r="AH531" s="145"/>
      <c r="AI531" s="145"/>
    </row>
    <row r="532" spans="2:35" s="111" customFormat="1" ht="13.8" x14ac:dyDescent="0.45">
      <c r="B532" s="350" t="e">
        <f>VLOOKUP(C532,[1]!Companies[#Data],3,FALSE)</f>
        <v>#REF!</v>
      </c>
      <c r="C532" s="111" t="s">
        <v>595</v>
      </c>
      <c r="D532" s="111" t="s">
        <v>578</v>
      </c>
      <c r="E532" s="111" t="s">
        <v>587</v>
      </c>
      <c r="F532" s="111" t="s">
        <v>61</v>
      </c>
      <c r="G532" s="111" t="s">
        <v>61</v>
      </c>
      <c r="H532" s="111" t="s">
        <v>1103</v>
      </c>
      <c r="I532" s="111" t="s">
        <v>529</v>
      </c>
      <c r="J532" s="150">
        <v>305812</v>
      </c>
      <c r="K532" s="111" t="s">
        <v>282</v>
      </c>
      <c r="L532" s="111" t="s">
        <v>282</v>
      </c>
      <c r="M532" s="111" t="s">
        <v>282</v>
      </c>
      <c r="O532" s="111" t="s">
        <v>61</v>
      </c>
      <c r="S532" s="145"/>
      <c r="T532" s="145"/>
      <c r="U532" s="145"/>
      <c r="V532" s="145"/>
      <c r="W532" s="145"/>
      <c r="X532" s="145"/>
      <c r="Y532" s="145"/>
      <c r="Z532" s="145"/>
      <c r="AA532" s="145"/>
      <c r="AB532" s="145"/>
      <c r="AC532" s="145"/>
      <c r="AD532" s="145"/>
      <c r="AE532" s="145"/>
      <c r="AF532" s="145"/>
      <c r="AG532" s="145"/>
      <c r="AH532" s="145"/>
      <c r="AI532" s="145"/>
    </row>
    <row r="533" spans="2:35" s="111" customFormat="1" ht="13.8" x14ac:dyDescent="0.45">
      <c r="B533" s="350" t="e">
        <f>VLOOKUP(C533,[1]!Companies[#Data],3,FALSE)</f>
        <v>#REF!</v>
      </c>
      <c r="C533" s="111" t="s">
        <v>595</v>
      </c>
      <c r="D533" s="111" t="s">
        <v>578</v>
      </c>
      <c r="E533" s="111" t="s">
        <v>587</v>
      </c>
      <c r="F533" s="111" t="s">
        <v>61</v>
      </c>
      <c r="G533" s="111" t="s">
        <v>61</v>
      </c>
      <c r="H533" s="111" t="s">
        <v>1104</v>
      </c>
      <c r="I533" s="111" t="s">
        <v>529</v>
      </c>
      <c r="J533" s="150">
        <v>89634</v>
      </c>
      <c r="K533" s="111" t="s">
        <v>282</v>
      </c>
      <c r="L533" s="111" t="s">
        <v>282</v>
      </c>
      <c r="M533" s="111" t="s">
        <v>282</v>
      </c>
      <c r="O533" s="111" t="s">
        <v>61</v>
      </c>
      <c r="S533" s="145"/>
      <c r="T533" s="145"/>
      <c r="U533" s="145"/>
      <c r="V533" s="145"/>
      <c r="W533" s="145"/>
      <c r="X533" s="145"/>
      <c r="Y533" s="145"/>
      <c r="Z533" s="145"/>
      <c r="AA533" s="145"/>
      <c r="AB533" s="145"/>
      <c r="AC533" s="145"/>
      <c r="AD533" s="145"/>
      <c r="AE533" s="145"/>
      <c r="AF533" s="145"/>
      <c r="AG533" s="145"/>
      <c r="AH533" s="145"/>
      <c r="AI533" s="145"/>
    </row>
    <row r="534" spans="2:35" s="111" customFormat="1" ht="13.8" x14ac:dyDescent="0.45">
      <c r="B534" s="350" t="e">
        <f>VLOOKUP(C534,[1]!Companies[#Data],3,FALSE)</f>
        <v>#REF!</v>
      </c>
      <c r="C534" s="111" t="s">
        <v>599</v>
      </c>
      <c r="D534" s="111" t="s">
        <v>578</v>
      </c>
      <c r="E534" s="111" t="s">
        <v>587</v>
      </c>
      <c r="F534" s="111" t="s">
        <v>61</v>
      </c>
      <c r="G534" s="111" t="s">
        <v>61</v>
      </c>
      <c r="H534" s="111" t="s">
        <v>1105</v>
      </c>
      <c r="I534" s="111" t="s">
        <v>529</v>
      </c>
      <c r="J534" s="150">
        <v>134459</v>
      </c>
      <c r="K534" s="111" t="s">
        <v>282</v>
      </c>
      <c r="L534" s="111" t="s">
        <v>282</v>
      </c>
      <c r="M534" s="111" t="s">
        <v>282</v>
      </c>
      <c r="O534" s="111" t="s">
        <v>61</v>
      </c>
      <c r="S534" s="145"/>
      <c r="T534" s="145"/>
      <c r="U534" s="145"/>
      <c r="V534" s="145"/>
      <c r="W534" s="145"/>
      <c r="X534" s="145"/>
      <c r="Y534" s="145"/>
      <c r="Z534" s="145"/>
      <c r="AA534" s="145"/>
      <c r="AB534" s="145"/>
      <c r="AC534" s="145"/>
      <c r="AD534" s="145"/>
      <c r="AE534" s="145"/>
      <c r="AF534" s="145"/>
      <c r="AG534" s="145"/>
      <c r="AH534" s="145"/>
      <c r="AI534" s="145"/>
    </row>
    <row r="535" spans="2:35" s="111" customFormat="1" ht="13.8" x14ac:dyDescent="0.45">
      <c r="B535" s="350" t="e">
        <f>VLOOKUP(C535,[1]!Companies[#Data],3,FALSE)</f>
        <v>#REF!</v>
      </c>
      <c r="C535" s="111" t="s">
        <v>599</v>
      </c>
      <c r="D535" s="111" t="s">
        <v>578</v>
      </c>
      <c r="E535" s="111" t="s">
        <v>587</v>
      </c>
      <c r="F535" s="111" t="s">
        <v>61</v>
      </c>
      <c r="G535" s="111" t="s">
        <v>61</v>
      </c>
      <c r="H535" s="111" t="s">
        <v>1106</v>
      </c>
      <c r="I535" s="111" t="s">
        <v>529</v>
      </c>
      <c r="J535" s="150">
        <v>91264</v>
      </c>
      <c r="K535" s="111" t="s">
        <v>282</v>
      </c>
      <c r="L535" s="111" t="s">
        <v>282</v>
      </c>
      <c r="M535" s="111" t="s">
        <v>282</v>
      </c>
      <c r="O535" s="111" t="s">
        <v>61</v>
      </c>
      <c r="S535" s="145"/>
      <c r="T535" s="145"/>
      <c r="U535" s="145"/>
      <c r="V535" s="145"/>
      <c r="W535" s="145"/>
      <c r="X535" s="145"/>
      <c r="Y535" s="145"/>
      <c r="Z535" s="145"/>
      <c r="AA535" s="145"/>
      <c r="AB535" s="145"/>
      <c r="AC535" s="145"/>
      <c r="AD535" s="145"/>
      <c r="AE535" s="145"/>
      <c r="AF535" s="145"/>
      <c r="AG535" s="145"/>
      <c r="AH535" s="145"/>
      <c r="AI535" s="145"/>
    </row>
    <row r="536" spans="2:35" s="111" customFormat="1" ht="13.8" x14ac:dyDescent="0.45">
      <c r="B536" s="350" t="e">
        <f>VLOOKUP(C536,[1]!Companies[#Data],3,FALSE)</f>
        <v>#REF!</v>
      </c>
      <c r="C536" s="111" t="s">
        <v>599</v>
      </c>
      <c r="D536" s="111" t="s">
        <v>578</v>
      </c>
      <c r="E536" s="111" t="s">
        <v>587</v>
      </c>
      <c r="F536" s="111" t="s">
        <v>61</v>
      </c>
      <c r="G536" s="111" t="s">
        <v>61</v>
      </c>
      <c r="H536" s="111" t="s">
        <v>1107</v>
      </c>
      <c r="I536" s="111" t="s">
        <v>529</v>
      </c>
      <c r="J536" s="150">
        <v>155741</v>
      </c>
      <c r="K536" s="111" t="s">
        <v>282</v>
      </c>
      <c r="L536" s="111" t="s">
        <v>282</v>
      </c>
      <c r="M536" s="111" t="s">
        <v>282</v>
      </c>
      <c r="O536" s="111" t="s">
        <v>61</v>
      </c>
      <c r="S536" s="145"/>
      <c r="T536" s="145"/>
      <c r="U536" s="145"/>
      <c r="V536" s="145"/>
      <c r="W536" s="145"/>
      <c r="X536" s="145"/>
      <c r="Y536" s="145"/>
      <c r="Z536" s="145"/>
      <c r="AA536" s="145"/>
      <c r="AB536" s="145"/>
      <c r="AC536" s="145"/>
      <c r="AD536" s="145"/>
      <c r="AE536" s="145"/>
      <c r="AF536" s="145"/>
      <c r="AG536" s="145"/>
      <c r="AH536" s="145"/>
      <c r="AI536" s="145"/>
    </row>
    <row r="537" spans="2:35" s="111" customFormat="1" ht="13.8" x14ac:dyDescent="0.45">
      <c r="B537" s="350" t="e">
        <f>VLOOKUP(C537,[1]!Companies[#Data],3,FALSE)</f>
        <v>#REF!</v>
      </c>
      <c r="C537" s="111" t="s">
        <v>599</v>
      </c>
      <c r="D537" s="111" t="s">
        <v>578</v>
      </c>
      <c r="E537" s="111" t="s">
        <v>587</v>
      </c>
      <c r="F537" s="111" t="s">
        <v>61</v>
      </c>
      <c r="G537" s="111" t="s">
        <v>61</v>
      </c>
      <c r="H537" s="111" t="s">
        <v>1108</v>
      </c>
      <c r="I537" s="111" t="s">
        <v>529</v>
      </c>
      <c r="J537" s="150">
        <v>8437.5</v>
      </c>
      <c r="K537" s="111" t="s">
        <v>282</v>
      </c>
      <c r="L537" s="111" t="s">
        <v>282</v>
      </c>
      <c r="M537" s="111" t="s">
        <v>282</v>
      </c>
      <c r="O537" s="111" t="s">
        <v>61</v>
      </c>
      <c r="S537" s="145"/>
      <c r="T537" s="145"/>
      <c r="U537" s="145"/>
      <c r="V537" s="145"/>
      <c r="W537" s="145"/>
      <c r="X537" s="145"/>
      <c r="Y537" s="145"/>
      <c r="Z537" s="145"/>
      <c r="AA537" s="145"/>
      <c r="AB537" s="145"/>
      <c r="AC537" s="145"/>
      <c r="AD537" s="145"/>
      <c r="AE537" s="145"/>
      <c r="AF537" s="145"/>
      <c r="AG537" s="145"/>
      <c r="AH537" s="145"/>
      <c r="AI537" s="145"/>
    </row>
    <row r="538" spans="2:35" s="111" customFormat="1" ht="13.8" x14ac:dyDescent="0.45">
      <c r="B538" s="350" t="e">
        <f>VLOOKUP(C538,[1]!Companies[#Data],3,FALSE)</f>
        <v>#REF!</v>
      </c>
      <c r="C538" s="111" t="s">
        <v>599</v>
      </c>
      <c r="D538" s="111" t="s">
        <v>578</v>
      </c>
      <c r="E538" s="111" t="s">
        <v>587</v>
      </c>
      <c r="F538" s="111" t="s">
        <v>61</v>
      </c>
      <c r="G538" s="111" t="s">
        <v>61</v>
      </c>
      <c r="H538" s="111" t="s">
        <v>1109</v>
      </c>
      <c r="I538" s="111" t="s">
        <v>529</v>
      </c>
      <c r="J538" s="150">
        <v>1298</v>
      </c>
      <c r="K538" s="111" t="s">
        <v>282</v>
      </c>
      <c r="L538" s="111" t="s">
        <v>282</v>
      </c>
      <c r="M538" s="111" t="s">
        <v>282</v>
      </c>
      <c r="O538" s="111" t="s">
        <v>61</v>
      </c>
      <c r="S538" s="145"/>
      <c r="T538" s="145"/>
      <c r="U538" s="145"/>
      <c r="V538" s="145"/>
      <c r="W538" s="145"/>
      <c r="X538" s="145"/>
      <c r="Y538" s="145"/>
      <c r="Z538" s="145"/>
      <c r="AA538" s="145"/>
      <c r="AB538" s="145"/>
      <c r="AC538" s="145"/>
      <c r="AD538" s="145"/>
      <c r="AE538" s="145"/>
      <c r="AF538" s="145"/>
      <c r="AG538" s="145"/>
      <c r="AH538" s="145"/>
      <c r="AI538" s="145"/>
    </row>
    <row r="539" spans="2:35" s="111" customFormat="1" ht="13.8" x14ac:dyDescent="0.45">
      <c r="B539" s="350" t="e">
        <f>VLOOKUP(C539,[1]!Companies[#Data],3,FALSE)</f>
        <v>#REF!</v>
      </c>
      <c r="C539" s="111" t="s">
        <v>599</v>
      </c>
      <c r="D539" s="111" t="s">
        <v>578</v>
      </c>
      <c r="E539" s="111" t="s">
        <v>587</v>
      </c>
      <c r="F539" s="111" t="s">
        <v>61</v>
      </c>
      <c r="G539" s="111" t="s">
        <v>61</v>
      </c>
      <c r="H539" s="111" t="s">
        <v>1110</v>
      </c>
      <c r="I539" s="111" t="s">
        <v>529</v>
      </c>
      <c r="J539" s="150">
        <v>1900</v>
      </c>
      <c r="K539" s="111" t="s">
        <v>282</v>
      </c>
      <c r="L539" s="111" t="s">
        <v>282</v>
      </c>
      <c r="M539" s="111" t="s">
        <v>282</v>
      </c>
      <c r="O539" s="111" t="s">
        <v>61</v>
      </c>
      <c r="S539" s="145"/>
      <c r="T539" s="145"/>
      <c r="U539" s="145"/>
      <c r="V539" s="145"/>
      <c r="W539" s="145"/>
      <c r="X539" s="145"/>
      <c r="Y539" s="145"/>
      <c r="Z539" s="145"/>
      <c r="AA539" s="145"/>
      <c r="AB539" s="145"/>
      <c r="AC539" s="145"/>
      <c r="AD539" s="145"/>
      <c r="AE539" s="145"/>
      <c r="AF539" s="145"/>
      <c r="AG539" s="145"/>
      <c r="AH539" s="145"/>
      <c r="AI539" s="145"/>
    </row>
    <row r="540" spans="2:35" s="111" customFormat="1" ht="13.8" x14ac:dyDescent="0.45">
      <c r="B540" s="350" t="e">
        <f>VLOOKUP(C540,[1]!Companies[#Data],3,FALSE)</f>
        <v>#REF!</v>
      </c>
      <c r="C540" s="111" t="s">
        <v>599</v>
      </c>
      <c r="D540" s="111" t="s">
        <v>578</v>
      </c>
      <c r="E540" s="111" t="s">
        <v>587</v>
      </c>
      <c r="F540" s="111" t="s">
        <v>61</v>
      </c>
      <c r="G540" s="111" t="s">
        <v>61</v>
      </c>
      <c r="H540" s="111" t="s">
        <v>1111</v>
      </c>
      <c r="I540" s="111" t="s">
        <v>529</v>
      </c>
      <c r="J540" s="150">
        <v>4800</v>
      </c>
      <c r="K540" s="111" t="s">
        <v>282</v>
      </c>
      <c r="L540" s="111" t="s">
        <v>282</v>
      </c>
      <c r="M540" s="111" t="s">
        <v>282</v>
      </c>
      <c r="O540" s="111" t="s">
        <v>61</v>
      </c>
      <c r="S540" s="145"/>
      <c r="T540" s="145"/>
      <c r="U540" s="145"/>
      <c r="V540" s="145"/>
      <c r="W540" s="145"/>
      <c r="X540" s="145"/>
      <c r="Y540" s="145"/>
      <c r="Z540" s="145"/>
      <c r="AA540" s="145"/>
      <c r="AB540" s="145"/>
      <c r="AC540" s="145"/>
      <c r="AD540" s="145"/>
      <c r="AE540" s="145"/>
      <c r="AF540" s="145"/>
      <c r="AG540" s="145"/>
      <c r="AH540" s="145"/>
      <c r="AI540" s="145"/>
    </row>
    <row r="541" spans="2:35" s="111" customFormat="1" ht="13.8" x14ac:dyDescent="0.45">
      <c r="B541" s="350" t="e">
        <f>VLOOKUP(C541,[1]!Companies[#Data],3,FALSE)</f>
        <v>#REF!</v>
      </c>
      <c r="C541" s="111" t="s">
        <v>603</v>
      </c>
      <c r="D541" s="111" t="s">
        <v>578</v>
      </c>
      <c r="E541" s="111" t="s">
        <v>587</v>
      </c>
      <c r="F541" s="111" t="s">
        <v>61</v>
      </c>
      <c r="G541" s="111" t="s">
        <v>61</v>
      </c>
      <c r="H541" s="111" t="s">
        <v>1112</v>
      </c>
      <c r="I541" s="111" t="s">
        <v>529</v>
      </c>
      <c r="J541" s="150">
        <v>115529</v>
      </c>
      <c r="K541" s="111" t="s">
        <v>282</v>
      </c>
      <c r="L541" s="111" t="s">
        <v>282</v>
      </c>
      <c r="M541" s="111" t="s">
        <v>282</v>
      </c>
      <c r="O541" s="111" t="s">
        <v>61</v>
      </c>
      <c r="S541" s="145"/>
      <c r="T541" s="145"/>
      <c r="U541" s="145"/>
      <c r="V541" s="145"/>
      <c r="W541" s="145"/>
      <c r="X541" s="145"/>
      <c r="Y541" s="145"/>
      <c r="Z541" s="145"/>
      <c r="AA541" s="145"/>
      <c r="AB541" s="145"/>
      <c r="AC541" s="145"/>
      <c r="AD541" s="145"/>
      <c r="AE541" s="145"/>
      <c r="AF541" s="145"/>
      <c r="AG541" s="145"/>
      <c r="AH541" s="145"/>
      <c r="AI541" s="145"/>
    </row>
    <row r="542" spans="2:35" s="111" customFormat="1" ht="13.8" x14ac:dyDescent="0.45">
      <c r="B542" s="350" t="e">
        <f>VLOOKUP(C542,[1]!Companies[#Data],3,FALSE)</f>
        <v>#REF!</v>
      </c>
      <c r="C542" s="111" t="s">
        <v>603</v>
      </c>
      <c r="D542" s="111" t="s">
        <v>578</v>
      </c>
      <c r="E542" s="111" t="s">
        <v>587</v>
      </c>
      <c r="F542" s="111" t="s">
        <v>61</v>
      </c>
      <c r="G542" s="111" t="s">
        <v>61</v>
      </c>
      <c r="H542" s="111" t="s">
        <v>1113</v>
      </c>
      <c r="I542" s="111" t="s">
        <v>529</v>
      </c>
      <c r="J542" s="150">
        <v>794946</v>
      </c>
      <c r="K542" s="111" t="s">
        <v>282</v>
      </c>
      <c r="L542" s="111" t="s">
        <v>282</v>
      </c>
      <c r="M542" s="111" t="s">
        <v>282</v>
      </c>
      <c r="O542" s="111" t="s">
        <v>61</v>
      </c>
      <c r="S542" s="145"/>
      <c r="T542" s="145"/>
      <c r="U542" s="145"/>
      <c r="V542" s="145"/>
      <c r="W542" s="145"/>
      <c r="X542" s="145"/>
      <c r="Y542" s="145"/>
      <c r="Z542" s="145"/>
      <c r="AA542" s="145"/>
      <c r="AB542" s="145"/>
      <c r="AC542" s="145"/>
      <c r="AD542" s="145"/>
      <c r="AE542" s="145"/>
      <c r="AF542" s="145"/>
      <c r="AG542" s="145"/>
      <c r="AH542" s="145"/>
      <c r="AI542" s="145"/>
    </row>
    <row r="543" spans="2:35" s="111" customFormat="1" ht="13.8" x14ac:dyDescent="0.45">
      <c r="B543" s="350" t="e">
        <f>VLOOKUP(C543,[1]!Companies[#Data],3,FALSE)</f>
        <v>#REF!</v>
      </c>
      <c r="C543" s="111" t="s">
        <v>608</v>
      </c>
      <c r="D543" s="111" t="s">
        <v>578</v>
      </c>
      <c r="E543" s="111" t="s">
        <v>587</v>
      </c>
      <c r="F543" s="111" t="s">
        <v>61</v>
      </c>
      <c r="G543" s="111" t="s">
        <v>61</v>
      </c>
      <c r="H543" s="111" t="s">
        <v>1114</v>
      </c>
      <c r="I543" s="111" t="s">
        <v>529</v>
      </c>
      <c r="J543" s="150">
        <v>23600</v>
      </c>
      <c r="K543" s="111" t="s">
        <v>282</v>
      </c>
      <c r="L543" s="111" t="s">
        <v>282</v>
      </c>
      <c r="M543" s="111" t="s">
        <v>282</v>
      </c>
      <c r="O543" s="111" t="s">
        <v>61</v>
      </c>
      <c r="S543" s="145"/>
      <c r="T543" s="145"/>
      <c r="U543" s="145"/>
      <c r="V543" s="145"/>
      <c r="W543" s="145"/>
      <c r="X543" s="145"/>
      <c r="Y543" s="145"/>
      <c r="Z543" s="145"/>
      <c r="AA543" s="145"/>
      <c r="AB543" s="145"/>
      <c r="AC543" s="145"/>
      <c r="AD543" s="145"/>
      <c r="AE543" s="145"/>
      <c r="AF543" s="145"/>
      <c r="AG543" s="145"/>
      <c r="AH543" s="145"/>
      <c r="AI543" s="145"/>
    </row>
    <row r="544" spans="2:35" s="111" customFormat="1" ht="13.8" x14ac:dyDescent="0.45">
      <c r="B544" s="350" t="e">
        <f>VLOOKUP(C544,[1]!Companies[#Data],3,FALSE)</f>
        <v>#REF!</v>
      </c>
      <c r="C544" s="111" t="s">
        <v>608</v>
      </c>
      <c r="D544" s="111" t="s">
        <v>578</v>
      </c>
      <c r="E544" s="111" t="s">
        <v>587</v>
      </c>
      <c r="F544" s="111" t="s">
        <v>61</v>
      </c>
      <c r="G544" s="111" t="s">
        <v>61</v>
      </c>
      <c r="H544" s="111" t="s">
        <v>1115</v>
      </c>
      <c r="I544" s="111" t="s">
        <v>529</v>
      </c>
      <c r="J544" s="150">
        <v>105395</v>
      </c>
      <c r="K544" s="111" t="s">
        <v>282</v>
      </c>
      <c r="L544" s="111" t="s">
        <v>282</v>
      </c>
      <c r="M544" s="111" t="s">
        <v>282</v>
      </c>
      <c r="O544" s="111" t="s">
        <v>61</v>
      </c>
      <c r="S544" s="145"/>
      <c r="T544" s="145"/>
      <c r="U544" s="145"/>
      <c r="V544" s="145"/>
      <c r="W544" s="145"/>
      <c r="X544" s="145"/>
      <c r="Y544" s="145"/>
      <c r="Z544" s="145"/>
      <c r="AA544" s="145"/>
      <c r="AB544" s="145"/>
      <c r="AC544" s="145"/>
      <c r="AD544" s="145"/>
      <c r="AE544" s="145"/>
      <c r="AF544" s="145"/>
      <c r="AG544" s="145"/>
      <c r="AH544" s="145"/>
      <c r="AI544" s="145"/>
    </row>
    <row r="545" spans="2:35" s="111" customFormat="1" ht="13.8" x14ac:dyDescent="0.45">
      <c r="B545" s="350" t="e">
        <f>VLOOKUP(C545,[1]!Companies[#Data],3,FALSE)</f>
        <v>#REF!</v>
      </c>
      <c r="C545" s="111" t="s">
        <v>924</v>
      </c>
      <c r="D545" s="111" t="s">
        <v>578</v>
      </c>
      <c r="E545" s="111" t="s">
        <v>587</v>
      </c>
      <c r="F545" s="111" t="s">
        <v>61</v>
      </c>
      <c r="G545" s="111" t="s">
        <v>61</v>
      </c>
      <c r="H545" s="111" t="s">
        <v>1116</v>
      </c>
      <c r="I545" s="111" t="s">
        <v>529</v>
      </c>
      <c r="J545" s="150">
        <v>10745.19</v>
      </c>
      <c r="K545" s="111" t="s">
        <v>282</v>
      </c>
      <c r="L545" s="111" t="s">
        <v>282</v>
      </c>
      <c r="M545" s="111" t="s">
        <v>282</v>
      </c>
      <c r="O545" s="111" t="s">
        <v>61</v>
      </c>
      <c r="S545" s="145"/>
      <c r="T545" s="145"/>
      <c r="U545" s="145"/>
      <c r="V545" s="145"/>
      <c r="W545" s="145"/>
      <c r="X545" s="145"/>
      <c r="Y545" s="145"/>
      <c r="Z545" s="145"/>
      <c r="AA545" s="145"/>
      <c r="AB545" s="145"/>
      <c r="AC545" s="145"/>
      <c r="AD545" s="145"/>
      <c r="AE545" s="145"/>
      <c r="AF545" s="145"/>
      <c r="AG545" s="145"/>
      <c r="AH545" s="145"/>
      <c r="AI545" s="145"/>
    </row>
    <row r="546" spans="2:35" s="111" customFormat="1" ht="13.8" x14ac:dyDescent="0.45">
      <c r="B546" s="350" t="e">
        <f>VLOOKUP(C546,[1]!Companies[#Data],3,FALSE)</f>
        <v>#REF!</v>
      </c>
      <c r="C546" s="111" t="s">
        <v>924</v>
      </c>
      <c r="D546" s="111" t="s">
        <v>578</v>
      </c>
      <c r="E546" s="111" t="s">
        <v>587</v>
      </c>
      <c r="F546" s="111" t="s">
        <v>61</v>
      </c>
      <c r="G546" s="111" t="s">
        <v>61</v>
      </c>
      <c r="H546" s="111" t="s">
        <v>1117</v>
      </c>
      <c r="I546" s="111" t="s">
        <v>529</v>
      </c>
      <c r="J546" s="150">
        <v>141523</v>
      </c>
      <c r="K546" s="111" t="s">
        <v>282</v>
      </c>
      <c r="L546" s="111" t="s">
        <v>282</v>
      </c>
      <c r="M546" s="111" t="s">
        <v>282</v>
      </c>
      <c r="O546" s="111" t="s">
        <v>61</v>
      </c>
      <c r="S546" s="145"/>
      <c r="T546" s="145"/>
      <c r="U546" s="145"/>
      <c r="V546" s="145"/>
      <c r="W546" s="145"/>
      <c r="X546" s="145"/>
      <c r="Y546" s="145"/>
      <c r="Z546" s="145"/>
      <c r="AA546" s="145"/>
      <c r="AB546" s="145"/>
      <c r="AC546" s="145"/>
      <c r="AD546" s="145"/>
      <c r="AE546" s="145"/>
      <c r="AF546" s="145"/>
      <c r="AG546" s="145"/>
      <c r="AH546" s="145"/>
      <c r="AI546" s="145"/>
    </row>
    <row r="547" spans="2:35" s="111" customFormat="1" ht="13.8" x14ac:dyDescent="0.45">
      <c r="B547" s="350" t="e">
        <f>VLOOKUP(C547,[1]!Companies[#Data],3,FALSE)</f>
        <v>#REF!</v>
      </c>
      <c r="C547" s="111" t="s">
        <v>924</v>
      </c>
      <c r="D547" s="111" t="s">
        <v>578</v>
      </c>
      <c r="E547" s="111" t="s">
        <v>587</v>
      </c>
      <c r="F547" s="111" t="s">
        <v>61</v>
      </c>
      <c r="G547" s="111" t="s">
        <v>61</v>
      </c>
      <c r="H547" s="111" t="s">
        <v>1118</v>
      </c>
      <c r="I547" s="111" t="s">
        <v>529</v>
      </c>
      <c r="J547" s="150">
        <v>110</v>
      </c>
      <c r="K547" s="111" t="s">
        <v>282</v>
      </c>
      <c r="L547" s="111" t="s">
        <v>282</v>
      </c>
      <c r="M547" s="111" t="s">
        <v>282</v>
      </c>
      <c r="O547" s="111" t="s">
        <v>61</v>
      </c>
      <c r="S547" s="145"/>
      <c r="T547" s="145"/>
      <c r="U547" s="145"/>
      <c r="V547" s="145"/>
      <c r="W547" s="145"/>
      <c r="X547" s="145"/>
      <c r="Y547" s="145"/>
      <c r="Z547" s="145"/>
      <c r="AA547" s="145"/>
      <c r="AB547" s="145"/>
      <c r="AC547" s="145"/>
      <c r="AD547" s="145"/>
      <c r="AE547" s="145"/>
      <c r="AF547" s="145"/>
      <c r="AG547" s="145"/>
      <c r="AH547" s="145"/>
      <c r="AI547" s="145"/>
    </row>
    <row r="548" spans="2:35" s="111" customFormat="1" ht="13.8" x14ac:dyDescent="0.45">
      <c r="B548" s="350" t="e">
        <f>VLOOKUP(C548,[1]!Companies[#Data],3,FALSE)</f>
        <v>#REF!</v>
      </c>
      <c r="C548" s="111" t="s">
        <v>924</v>
      </c>
      <c r="D548" s="111" t="s">
        <v>578</v>
      </c>
      <c r="E548" s="111" t="s">
        <v>587</v>
      </c>
      <c r="F548" s="111" t="s">
        <v>61</v>
      </c>
      <c r="G548" s="111" t="s">
        <v>61</v>
      </c>
      <c r="H548" s="111" t="s">
        <v>1119</v>
      </c>
      <c r="I548" s="111" t="s">
        <v>529</v>
      </c>
      <c r="J548" s="150">
        <v>65</v>
      </c>
      <c r="K548" s="111" t="s">
        <v>282</v>
      </c>
      <c r="L548" s="111" t="s">
        <v>282</v>
      </c>
      <c r="M548" s="111" t="s">
        <v>282</v>
      </c>
      <c r="O548" s="111" t="s">
        <v>61</v>
      </c>
      <c r="S548" s="145"/>
      <c r="T548" s="145"/>
      <c r="U548" s="145"/>
      <c r="V548" s="145"/>
      <c r="W548" s="145"/>
      <c r="X548" s="145"/>
      <c r="Y548" s="145"/>
      <c r="Z548" s="145"/>
      <c r="AA548" s="145"/>
      <c r="AB548" s="145"/>
      <c r="AC548" s="145"/>
      <c r="AD548" s="145"/>
      <c r="AE548" s="145"/>
      <c r="AF548" s="145"/>
      <c r="AG548" s="145"/>
      <c r="AH548" s="145"/>
      <c r="AI548" s="145"/>
    </row>
    <row r="549" spans="2:35" s="111" customFormat="1" ht="13.8" x14ac:dyDescent="0.45">
      <c r="B549" s="350" t="e">
        <f>VLOOKUP(C549,[1]!Companies[#Data],3,FALSE)</f>
        <v>#REF!</v>
      </c>
      <c r="C549" s="111" t="s">
        <v>924</v>
      </c>
      <c r="D549" s="111" t="s">
        <v>578</v>
      </c>
      <c r="E549" s="111" t="s">
        <v>587</v>
      </c>
      <c r="F549" s="111" t="s">
        <v>61</v>
      </c>
      <c r="G549" s="111" t="s">
        <v>61</v>
      </c>
      <c r="H549" s="111" t="s">
        <v>1120</v>
      </c>
      <c r="I549" s="111" t="s">
        <v>529</v>
      </c>
      <c r="J549" s="150">
        <v>2475</v>
      </c>
      <c r="K549" s="111" t="s">
        <v>282</v>
      </c>
      <c r="L549" s="111" t="s">
        <v>282</v>
      </c>
      <c r="M549" s="111" t="s">
        <v>282</v>
      </c>
      <c r="O549" s="111" t="s">
        <v>61</v>
      </c>
      <c r="S549" s="145"/>
      <c r="T549" s="145"/>
      <c r="U549" s="145"/>
      <c r="V549" s="145"/>
      <c r="W549" s="145"/>
      <c r="X549" s="145"/>
      <c r="Y549" s="145"/>
      <c r="Z549" s="145"/>
      <c r="AA549" s="145"/>
      <c r="AB549" s="145"/>
      <c r="AC549" s="145"/>
      <c r="AD549" s="145"/>
      <c r="AE549" s="145"/>
      <c r="AF549" s="145"/>
      <c r="AG549" s="145"/>
      <c r="AH549" s="145"/>
      <c r="AI549" s="145"/>
    </row>
    <row r="550" spans="2:35" s="111" customFormat="1" ht="13.8" x14ac:dyDescent="0.45">
      <c r="B550" s="350" t="e">
        <f>VLOOKUP(C550,[1]!Companies[#Data],3,FALSE)</f>
        <v>#REF!</v>
      </c>
      <c r="C550" s="111" t="s">
        <v>924</v>
      </c>
      <c r="D550" s="111" t="s">
        <v>578</v>
      </c>
      <c r="E550" s="111" t="s">
        <v>587</v>
      </c>
      <c r="F550" s="111" t="s">
        <v>61</v>
      </c>
      <c r="G550" s="111" t="s">
        <v>61</v>
      </c>
      <c r="H550" s="111" t="s">
        <v>1121</v>
      </c>
      <c r="I550" s="111" t="s">
        <v>529</v>
      </c>
      <c r="J550" s="150">
        <v>106071</v>
      </c>
      <c r="K550" s="111" t="s">
        <v>282</v>
      </c>
      <c r="L550" s="111" t="s">
        <v>282</v>
      </c>
      <c r="M550" s="111" t="s">
        <v>282</v>
      </c>
      <c r="O550" s="111" t="s">
        <v>61</v>
      </c>
      <c r="S550" s="145"/>
      <c r="T550" s="145"/>
      <c r="U550" s="145"/>
      <c r="V550" s="145"/>
      <c r="W550" s="145"/>
      <c r="X550" s="145"/>
      <c r="Y550" s="145"/>
      <c r="Z550" s="145"/>
      <c r="AA550" s="145"/>
      <c r="AB550" s="145"/>
      <c r="AC550" s="145"/>
      <c r="AD550" s="145"/>
      <c r="AE550" s="145"/>
      <c r="AF550" s="145"/>
      <c r="AG550" s="145"/>
      <c r="AH550" s="145"/>
      <c r="AI550" s="145"/>
    </row>
    <row r="551" spans="2:35" s="111" customFormat="1" ht="13.8" x14ac:dyDescent="0.45">
      <c r="B551" s="350" t="e">
        <f>VLOOKUP(C551,[1]!Companies[#Data],3,FALSE)</f>
        <v>#REF!</v>
      </c>
      <c r="C551" s="111" t="s">
        <v>924</v>
      </c>
      <c r="D551" s="111" t="s">
        <v>578</v>
      </c>
      <c r="E551" s="111" t="s">
        <v>587</v>
      </c>
      <c r="F551" s="111" t="s">
        <v>61</v>
      </c>
      <c r="G551" s="111" t="s">
        <v>61</v>
      </c>
      <c r="H551" s="111" t="s">
        <v>1122</v>
      </c>
      <c r="I551" s="111" t="s">
        <v>529</v>
      </c>
      <c r="J551" s="150">
        <v>190081</v>
      </c>
      <c r="K551" s="111" t="s">
        <v>282</v>
      </c>
      <c r="L551" s="111" t="s">
        <v>282</v>
      </c>
      <c r="M551" s="111" t="s">
        <v>282</v>
      </c>
      <c r="O551" s="111" t="s">
        <v>61</v>
      </c>
      <c r="S551" s="145"/>
      <c r="T551" s="145"/>
      <c r="U551" s="145"/>
      <c r="V551" s="145"/>
      <c r="W551" s="145"/>
      <c r="X551" s="145"/>
      <c r="Y551" s="145"/>
      <c r="Z551" s="145"/>
      <c r="AA551" s="145"/>
      <c r="AB551" s="145"/>
      <c r="AC551" s="145"/>
      <c r="AD551" s="145"/>
      <c r="AE551" s="145"/>
      <c r="AF551" s="145"/>
      <c r="AG551" s="145"/>
      <c r="AH551" s="145"/>
      <c r="AI551" s="145"/>
    </row>
    <row r="552" spans="2:35" s="111" customFormat="1" ht="13.8" x14ac:dyDescent="0.45">
      <c r="B552" s="350" t="e">
        <f>VLOOKUP(C552,[1]!Companies[#Data],3,FALSE)</f>
        <v>#REF!</v>
      </c>
      <c r="C552" s="111" t="s">
        <v>924</v>
      </c>
      <c r="D552" s="111" t="s">
        <v>578</v>
      </c>
      <c r="E552" s="111" t="s">
        <v>587</v>
      </c>
      <c r="F552" s="111" t="s">
        <v>61</v>
      </c>
      <c r="G552" s="111" t="s">
        <v>61</v>
      </c>
      <c r="H552" s="111" t="s">
        <v>1123</v>
      </c>
      <c r="I552" s="111" t="s">
        <v>529</v>
      </c>
      <c r="J552" s="150">
        <v>196733</v>
      </c>
      <c r="K552" s="111" t="s">
        <v>282</v>
      </c>
      <c r="L552" s="111" t="s">
        <v>282</v>
      </c>
      <c r="M552" s="111" t="s">
        <v>282</v>
      </c>
      <c r="O552" s="111" t="s">
        <v>61</v>
      </c>
      <c r="S552" s="145"/>
      <c r="T552" s="145"/>
      <c r="U552" s="145"/>
      <c r="V552" s="145"/>
      <c r="W552" s="145"/>
      <c r="X552" s="145"/>
      <c r="Y552" s="145"/>
      <c r="Z552" s="145"/>
      <c r="AA552" s="145"/>
      <c r="AB552" s="145"/>
      <c r="AC552" s="145"/>
      <c r="AD552" s="145"/>
      <c r="AE552" s="145"/>
      <c r="AF552" s="145"/>
      <c r="AG552" s="145"/>
      <c r="AH552" s="145"/>
      <c r="AI552" s="145"/>
    </row>
    <row r="553" spans="2:35" s="111" customFormat="1" ht="13.8" x14ac:dyDescent="0.45">
      <c r="B553" s="350" t="e">
        <f>VLOOKUP(C553,[1]!Companies[#Data],3,FALSE)</f>
        <v>#REF!</v>
      </c>
      <c r="C553" s="111" t="s">
        <v>924</v>
      </c>
      <c r="D553" s="111" t="s">
        <v>578</v>
      </c>
      <c r="E553" s="111" t="s">
        <v>587</v>
      </c>
      <c r="F553" s="111" t="s">
        <v>61</v>
      </c>
      <c r="G553" s="111" t="s">
        <v>61</v>
      </c>
      <c r="H553" s="111" t="s">
        <v>1124</v>
      </c>
      <c r="I553" s="111" t="s">
        <v>529</v>
      </c>
      <c r="J553" s="150">
        <v>41283</v>
      </c>
      <c r="K553" s="111" t="s">
        <v>282</v>
      </c>
      <c r="L553" s="111" t="s">
        <v>282</v>
      </c>
      <c r="M553" s="111" t="s">
        <v>282</v>
      </c>
      <c r="O553" s="111" t="s">
        <v>61</v>
      </c>
      <c r="S553" s="145"/>
      <c r="T553" s="145"/>
      <c r="U553" s="145"/>
      <c r="V553" s="145"/>
      <c r="W553" s="145"/>
      <c r="X553" s="145"/>
      <c r="Y553" s="145"/>
      <c r="Z553" s="145"/>
      <c r="AA553" s="145"/>
      <c r="AB553" s="145"/>
      <c r="AC553" s="145"/>
      <c r="AD553" s="145"/>
      <c r="AE553" s="145"/>
      <c r="AF553" s="145"/>
      <c r="AG553" s="145"/>
      <c r="AH553" s="145"/>
      <c r="AI553" s="145"/>
    </row>
    <row r="554" spans="2:35" s="111" customFormat="1" ht="13.8" x14ac:dyDescent="0.45">
      <c r="B554" s="350" t="e">
        <f>VLOOKUP(C554,[1]!Companies[#Data],3,FALSE)</f>
        <v>#REF!</v>
      </c>
      <c r="C554" s="111" t="s">
        <v>924</v>
      </c>
      <c r="D554" s="111" t="s">
        <v>578</v>
      </c>
      <c r="E554" s="111" t="s">
        <v>587</v>
      </c>
      <c r="F554" s="111" t="s">
        <v>61</v>
      </c>
      <c r="G554" s="111" t="s">
        <v>61</v>
      </c>
      <c r="H554" s="111" t="s">
        <v>1125</v>
      </c>
      <c r="I554" s="111" t="s">
        <v>529</v>
      </c>
      <c r="J554" s="150">
        <v>11569.8</v>
      </c>
      <c r="K554" s="111" t="s">
        <v>282</v>
      </c>
      <c r="L554" s="111" t="s">
        <v>282</v>
      </c>
      <c r="M554" s="111" t="s">
        <v>282</v>
      </c>
      <c r="O554" s="111" t="s">
        <v>61</v>
      </c>
      <c r="S554" s="145"/>
      <c r="T554" s="145"/>
      <c r="U554" s="145"/>
      <c r="V554" s="145"/>
      <c r="W554" s="145"/>
      <c r="X554" s="145"/>
      <c r="Y554" s="145"/>
      <c r="Z554" s="145"/>
      <c r="AA554" s="145"/>
      <c r="AB554" s="145"/>
      <c r="AC554" s="145"/>
      <c r="AD554" s="145"/>
      <c r="AE554" s="145"/>
      <c r="AF554" s="145"/>
      <c r="AG554" s="145"/>
      <c r="AH554" s="145"/>
      <c r="AI554" s="145"/>
    </row>
    <row r="555" spans="2:35" s="111" customFormat="1" ht="13.8" x14ac:dyDescent="0.45">
      <c r="B555" s="350" t="e">
        <f>VLOOKUP(C555,[1]!Companies[#Data],3,FALSE)</f>
        <v>#REF!</v>
      </c>
      <c r="C555" s="111" t="s">
        <v>1126</v>
      </c>
      <c r="D555" s="111" t="s">
        <v>578</v>
      </c>
      <c r="E555" s="111" t="s">
        <v>586</v>
      </c>
      <c r="F555" s="111" t="s">
        <v>61</v>
      </c>
      <c r="G555" s="111" t="s">
        <v>61</v>
      </c>
      <c r="H555" s="111" t="s">
        <v>1127</v>
      </c>
      <c r="I555" s="111" t="s">
        <v>529</v>
      </c>
      <c r="J555" s="150">
        <v>680180.78</v>
      </c>
      <c r="K555" s="111" t="s">
        <v>282</v>
      </c>
      <c r="L555" s="111" t="s">
        <v>282</v>
      </c>
      <c r="M555" s="111" t="s">
        <v>282</v>
      </c>
      <c r="O555" s="111" t="s">
        <v>61</v>
      </c>
      <c r="S555" s="145"/>
      <c r="T555" s="145"/>
      <c r="U555" s="145"/>
      <c r="V555" s="145"/>
      <c r="W555" s="145"/>
      <c r="X555" s="145"/>
      <c r="Y555" s="145"/>
      <c r="Z555" s="145"/>
      <c r="AA555" s="145"/>
      <c r="AB555" s="145"/>
      <c r="AC555" s="145"/>
      <c r="AD555" s="145"/>
      <c r="AE555" s="145"/>
      <c r="AF555" s="145"/>
      <c r="AG555" s="145"/>
      <c r="AH555" s="145"/>
      <c r="AI555" s="145"/>
    </row>
    <row r="556" spans="2:35" s="111" customFormat="1" ht="13.8" x14ac:dyDescent="0.45">
      <c r="B556" s="350" t="e">
        <f>VLOOKUP(C556,[1]!Companies[#Data],3,FALSE)</f>
        <v>#REF!</v>
      </c>
      <c r="C556" s="111" t="s">
        <v>1128</v>
      </c>
      <c r="D556" s="111" t="s">
        <v>578</v>
      </c>
      <c r="E556" s="111" t="s">
        <v>586</v>
      </c>
      <c r="F556" s="111" t="s">
        <v>61</v>
      </c>
      <c r="G556" s="111" t="s">
        <v>61</v>
      </c>
      <c r="H556" s="111" t="s">
        <v>1129</v>
      </c>
      <c r="I556" s="111" t="s">
        <v>529</v>
      </c>
      <c r="J556" s="150">
        <v>20294.02</v>
      </c>
      <c r="K556" s="111" t="s">
        <v>282</v>
      </c>
      <c r="L556" s="111" t="s">
        <v>282</v>
      </c>
      <c r="M556" s="111" t="s">
        <v>282</v>
      </c>
      <c r="O556" s="111" t="s">
        <v>61</v>
      </c>
      <c r="S556" s="145"/>
      <c r="T556" s="145"/>
      <c r="U556" s="145"/>
      <c r="V556" s="145"/>
      <c r="W556" s="145"/>
      <c r="X556" s="145"/>
      <c r="Y556" s="145"/>
      <c r="Z556" s="145"/>
      <c r="AA556" s="145"/>
      <c r="AB556" s="145"/>
      <c r="AC556" s="145"/>
      <c r="AD556" s="145"/>
      <c r="AE556" s="145"/>
      <c r="AF556" s="145"/>
      <c r="AG556" s="145"/>
      <c r="AH556" s="145"/>
      <c r="AI556" s="145"/>
    </row>
    <row r="557" spans="2:35" s="111" customFormat="1" ht="13.8" x14ac:dyDescent="0.45">
      <c r="B557" s="350" t="e">
        <f>VLOOKUP(C557,[1]!Companies[#Data],3,FALSE)</f>
        <v>#REF!</v>
      </c>
      <c r="C557" s="111" t="s">
        <v>1128</v>
      </c>
      <c r="D557" s="111" t="s">
        <v>578</v>
      </c>
      <c r="E557" s="111" t="s">
        <v>586</v>
      </c>
      <c r="F557" s="111" t="s">
        <v>61</v>
      </c>
      <c r="G557" s="111" t="s">
        <v>61</v>
      </c>
      <c r="H557" s="111" t="s">
        <v>1130</v>
      </c>
      <c r="I557" s="111" t="s">
        <v>529</v>
      </c>
      <c r="J557" s="150">
        <v>70339.209999999992</v>
      </c>
      <c r="K557" s="111" t="s">
        <v>282</v>
      </c>
      <c r="L557" s="111" t="s">
        <v>282</v>
      </c>
      <c r="M557" s="111" t="s">
        <v>282</v>
      </c>
      <c r="O557" s="111" t="s">
        <v>61</v>
      </c>
      <c r="S557" s="145"/>
      <c r="T557" s="145"/>
      <c r="U557" s="145"/>
      <c r="V557" s="145"/>
      <c r="W557" s="145"/>
      <c r="X557" s="145"/>
      <c r="Y557" s="145"/>
      <c r="Z557" s="145"/>
      <c r="AA557" s="145"/>
      <c r="AB557" s="145"/>
      <c r="AC557" s="145"/>
      <c r="AD557" s="145"/>
      <c r="AE557" s="145"/>
      <c r="AF557" s="145"/>
      <c r="AG557" s="145"/>
      <c r="AH557" s="145"/>
      <c r="AI557" s="145"/>
    </row>
    <row r="558" spans="2:35" s="111" customFormat="1" ht="13.8" x14ac:dyDescent="0.45">
      <c r="B558" s="350" t="e">
        <f>VLOOKUP(C558,[1]!Companies[#Data],3,FALSE)</f>
        <v>#REF!</v>
      </c>
      <c r="C558" s="111" t="s">
        <v>1131</v>
      </c>
      <c r="D558" s="111" t="s">
        <v>578</v>
      </c>
      <c r="E558" s="111" t="s">
        <v>586</v>
      </c>
      <c r="F558" s="111" t="s">
        <v>61</v>
      </c>
      <c r="G558" s="111" t="s">
        <v>61</v>
      </c>
      <c r="H558" s="111" t="s">
        <v>1132</v>
      </c>
      <c r="I558" s="111" t="s">
        <v>529</v>
      </c>
      <c r="J558" s="150">
        <v>248228.74</v>
      </c>
      <c r="K558" s="111" t="s">
        <v>282</v>
      </c>
      <c r="L558" s="111" t="s">
        <v>282</v>
      </c>
      <c r="M558" s="111" t="s">
        <v>282</v>
      </c>
      <c r="O558" s="111" t="s">
        <v>61</v>
      </c>
      <c r="S558" s="145"/>
      <c r="T558" s="145"/>
      <c r="U558" s="145"/>
      <c r="V558" s="145"/>
      <c r="W558" s="145"/>
      <c r="X558" s="145"/>
      <c r="Y558" s="145"/>
      <c r="Z558" s="145"/>
      <c r="AA558" s="145"/>
      <c r="AB558" s="145"/>
      <c r="AC558" s="145"/>
      <c r="AD558" s="145"/>
      <c r="AE558" s="145"/>
      <c r="AF558" s="145"/>
      <c r="AG558" s="145"/>
      <c r="AH558" s="145"/>
      <c r="AI558" s="145"/>
    </row>
    <row r="559" spans="2:35" s="111" customFormat="1" ht="13.8" x14ac:dyDescent="0.45">
      <c r="B559" s="350" t="e">
        <f>VLOOKUP(C559,[1]!Companies[#Data],3,FALSE)</f>
        <v>#REF!</v>
      </c>
      <c r="C559" s="111" t="s">
        <v>1133</v>
      </c>
      <c r="D559" s="111" t="s">
        <v>578</v>
      </c>
      <c r="E559" s="111" t="s">
        <v>586</v>
      </c>
      <c r="F559" s="111" t="s">
        <v>61</v>
      </c>
      <c r="G559" s="111" t="s">
        <v>61</v>
      </c>
      <c r="H559" s="111" t="s">
        <v>1134</v>
      </c>
      <c r="I559" s="111" t="s">
        <v>529</v>
      </c>
      <c r="J559" s="150">
        <v>209422.41000000003</v>
      </c>
      <c r="K559" s="111" t="s">
        <v>282</v>
      </c>
      <c r="L559" s="111" t="s">
        <v>282</v>
      </c>
      <c r="M559" s="111" t="s">
        <v>282</v>
      </c>
      <c r="O559" s="111" t="s">
        <v>61</v>
      </c>
      <c r="S559" s="145"/>
      <c r="T559" s="145"/>
      <c r="U559" s="145"/>
      <c r="V559" s="145"/>
      <c r="W559" s="145"/>
      <c r="X559" s="145"/>
      <c r="Y559" s="145"/>
      <c r="Z559" s="145"/>
      <c r="AA559" s="145"/>
      <c r="AB559" s="145"/>
      <c r="AC559" s="145"/>
      <c r="AD559" s="145"/>
      <c r="AE559" s="145"/>
      <c r="AF559" s="145"/>
      <c r="AG559" s="145"/>
      <c r="AH559" s="145"/>
      <c r="AI559" s="145"/>
    </row>
    <row r="560" spans="2:35" s="111" customFormat="1" ht="13.8" x14ac:dyDescent="0.45">
      <c r="B560" s="350" t="e">
        <f>VLOOKUP(C560,[1]!Companies[#Data],3,FALSE)</f>
        <v>#REF!</v>
      </c>
      <c r="C560" s="111" t="s">
        <v>1133</v>
      </c>
      <c r="D560" s="111" t="s">
        <v>578</v>
      </c>
      <c r="E560" s="111" t="s">
        <v>586</v>
      </c>
      <c r="F560" s="111" t="s">
        <v>61</v>
      </c>
      <c r="G560" s="111" t="s">
        <v>61</v>
      </c>
      <c r="H560" s="111" t="s">
        <v>1135</v>
      </c>
      <c r="I560" s="111" t="s">
        <v>529</v>
      </c>
      <c r="J560" s="150">
        <v>309371.70999999996</v>
      </c>
      <c r="K560" s="111" t="s">
        <v>282</v>
      </c>
      <c r="L560" s="111" t="s">
        <v>282</v>
      </c>
      <c r="M560" s="111" t="s">
        <v>282</v>
      </c>
      <c r="O560" s="111" t="s">
        <v>61</v>
      </c>
      <c r="S560" s="145"/>
      <c r="T560" s="145"/>
      <c r="U560" s="145"/>
      <c r="V560" s="145"/>
      <c r="W560" s="145"/>
      <c r="X560" s="145"/>
      <c r="Y560" s="145"/>
      <c r="Z560" s="145"/>
      <c r="AA560" s="145"/>
      <c r="AB560" s="145"/>
      <c r="AC560" s="145"/>
      <c r="AD560" s="145"/>
      <c r="AE560" s="145"/>
      <c r="AF560" s="145"/>
      <c r="AG560" s="145"/>
      <c r="AH560" s="145"/>
      <c r="AI560" s="145"/>
    </row>
    <row r="561" spans="2:35" s="111" customFormat="1" ht="13.8" x14ac:dyDescent="0.45">
      <c r="B561" s="350" t="e">
        <f>VLOOKUP(C561,[1]!Companies[#Data],3,FALSE)</f>
        <v>#REF!</v>
      </c>
      <c r="C561" s="111" t="s">
        <v>1136</v>
      </c>
      <c r="D561" s="111" t="s">
        <v>578</v>
      </c>
      <c r="E561" s="111" t="s">
        <v>586</v>
      </c>
      <c r="F561" s="111" t="s">
        <v>61</v>
      </c>
      <c r="G561" s="111" t="s">
        <v>61</v>
      </c>
      <c r="H561" s="111" t="s">
        <v>1137</v>
      </c>
      <c r="I561" s="111" t="s">
        <v>529</v>
      </c>
      <c r="J561" s="150">
        <v>857862.3600000001</v>
      </c>
      <c r="K561" s="111" t="s">
        <v>282</v>
      </c>
      <c r="L561" s="111" t="s">
        <v>282</v>
      </c>
      <c r="M561" s="111" t="s">
        <v>282</v>
      </c>
      <c r="O561" s="111" t="s">
        <v>61</v>
      </c>
      <c r="S561" s="145"/>
      <c r="T561" s="145"/>
      <c r="U561" s="145"/>
      <c r="V561" s="145"/>
      <c r="W561" s="145"/>
      <c r="X561" s="145"/>
      <c r="Y561" s="145"/>
      <c r="Z561" s="145"/>
      <c r="AA561" s="145"/>
      <c r="AB561" s="145"/>
      <c r="AC561" s="145"/>
      <c r="AD561" s="145"/>
      <c r="AE561" s="145"/>
      <c r="AF561" s="145"/>
      <c r="AG561" s="145"/>
      <c r="AH561" s="145"/>
      <c r="AI561" s="145"/>
    </row>
    <row r="562" spans="2:35" s="111" customFormat="1" ht="13.8" x14ac:dyDescent="0.45">
      <c r="B562" s="350" t="e">
        <f>VLOOKUP(C562,[1]!Companies[#Data],3,FALSE)</f>
        <v>#REF!</v>
      </c>
      <c r="C562" s="111" t="s">
        <v>1136</v>
      </c>
      <c r="D562" s="111" t="s">
        <v>578</v>
      </c>
      <c r="E562" s="111" t="s">
        <v>586</v>
      </c>
      <c r="F562" s="111" t="s">
        <v>61</v>
      </c>
      <c r="G562" s="111" t="s">
        <v>61</v>
      </c>
      <c r="H562" s="111" t="s">
        <v>1138</v>
      </c>
      <c r="I562" s="111" t="s">
        <v>529</v>
      </c>
      <c r="J562" s="150">
        <v>95232</v>
      </c>
      <c r="K562" s="111" t="s">
        <v>282</v>
      </c>
      <c r="L562" s="111" t="s">
        <v>282</v>
      </c>
      <c r="M562" s="111" t="s">
        <v>282</v>
      </c>
      <c r="O562" s="111" t="s">
        <v>61</v>
      </c>
      <c r="S562" s="145"/>
      <c r="T562" s="145"/>
      <c r="U562" s="145"/>
      <c r="V562" s="145"/>
      <c r="W562" s="145"/>
      <c r="X562" s="145"/>
      <c r="Y562" s="145"/>
      <c r="Z562" s="145"/>
      <c r="AA562" s="145"/>
      <c r="AB562" s="145"/>
      <c r="AC562" s="145"/>
      <c r="AD562" s="145"/>
      <c r="AE562" s="145"/>
      <c r="AF562" s="145"/>
      <c r="AG562" s="145"/>
      <c r="AH562" s="145"/>
      <c r="AI562" s="145"/>
    </row>
    <row r="563" spans="2:35" s="111" customFormat="1" ht="13.8" x14ac:dyDescent="0.45">
      <c r="B563" s="350" t="e">
        <f>VLOOKUP(C563,[1]!Companies[#Data],3,FALSE)</f>
        <v>#REF!</v>
      </c>
      <c r="C563" s="111" t="s">
        <v>1136</v>
      </c>
      <c r="D563" s="111" t="s">
        <v>578</v>
      </c>
      <c r="E563" s="111" t="s">
        <v>586</v>
      </c>
      <c r="F563" s="111" t="s">
        <v>61</v>
      </c>
      <c r="G563" s="111" t="s">
        <v>61</v>
      </c>
      <c r="H563" s="111" t="s">
        <v>1139</v>
      </c>
      <c r="I563" s="111" t="s">
        <v>529</v>
      </c>
      <c r="J563" s="150">
        <v>50736</v>
      </c>
      <c r="K563" s="111" t="s">
        <v>282</v>
      </c>
      <c r="L563" s="111" t="s">
        <v>282</v>
      </c>
      <c r="M563" s="111" t="s">
        <v>282</v>
      </c>
      <c r="O563" s="111" t="s">
        <v>61</v>
      </c>
      <c r="S563" s="145"/>
      <c r="T563" s="145"/>
      <c r="U563" s="145"/>
      <c r="V563" s="145"/>
      <c r="W563" s="145"/>
      <c r="X563" s="145"/>
      <c r="Y563" s="145"/>
      <c r="Z563" s="145"/>
      <c r="AA563" s="145"/>
      <c r="AB563" s="145"/>
      <c r="AC563" s="145"/>
      <c r="AD563" s="145"/>
      <c r="AE563" s="145"/>
      <c r="AF563" s="145"/>
      <c r="AG563" s="145"/>
      <c r="AH563" s="145"/>
      <c r="AI563" s="145"/>
    </row>
    <row r="564" spans="2:35" s="111" customFormat="1" ht="13.8" x14ac:dyDescent="0.45">
      <c r="B564" s="350" t="e">
        <f>VLOOKUP(C564,[1]!Companies[#Data],3,FALSE)</f>
        <v>#REF!</v>
      </c>
      <c r="C564" s="111" t="s">
        <v>1136</v>
      </c>
      <c r="D564" s="111" t="s">
        <v>578</v>
      </c>
      <c r="E564" s="111" t="s">
        <v>586</v>
      </c>
      <c r="F564" s="111" t="s">
        <v>61</v>
      </c>
      <c r="G564" s="111" t="s">
        <v>61</v>
      </c>
      <c r="H564" s="111" t="s">
        <v>1140</v>
      </c>
      <c r="I564" s="111" t="s">
        <v>529</v>
      </c>
      <c r="J564" s="150">
        <v>98640</v>
      </c>
      <c r="K564" s="111" t="s">
        <v>282</v>
      </c>
      <c r="L564" s="111" t="s">
        <v>282</v>
      </c>
      <c r="M564" s="111" t="s">
        <v>282</v>
      </c>
      <c r="O564" s="111" t="s">
        <v>61</v>
      </c>
      <c r="S564" s="145"/>
      <c r="T564" s="145"/>
      <c r="U564" s="145"/>
      <c r="V564" s="145"/>
      <c r="W564" s="145"/>
      <c r="X564" s="145"/>
      <c r="Y564" s="145"/>
      <c r="Z564" s="145"/>
      <c r="AA564" s="145"/>
      <c r="AB564" s="145"/>
      <c r="AC564" s="145"/>
      <c r="AD564" s="145"/>
      <c r="AE564" s="145"/>
      <c r="AF564" s="145"/>
      <c r="AG564" s="145"/>
      <c r="AH564" s="145"/>
      <c r="AI564" s="145"/>
    </row>
    <row r="565" spans="2:35" s="111" customFormat="1" ht="13.8" x14ac:dyDescent="0.45">
      <c r="B565" s="350" t="e">
        <f>VLOOKUP(C565,[1]!Companies[#Data],3,FALSE)</f>
        <v>#REF!</v>
      </c>
      <c r="C565" s="111" t="s">
        <v>1136</v>
      </c>
      <c r="D565" s="111" t="s">
        <v>578</v>
      </c>
      <c r="E565" s="111" t="s">
        <v>586</v>
      </c>
      <c r="F565" s="111" t="s">
        <v>61</v>
      </c>
      <c r="G565" s="111" t="s">
        <v>61</v>
      </c>
      <c r="H565" s="111" t="s">
        <v>1141</v>
      </c>
      <c r="I565" s="111" t="s">
        <v>529</v>
      </c>
      <c r="J565" s="150">
        <v>41728.14</v>
      </c>
      <c r="K565" s="111" t="s">
        <v>282</v>
      </c>
      <c r="L565" s="111" t="s">
        <v>282</v>
      </c>
      <c r="M565" s="111" t="s">
        <v>282</v>
      </c>
      <c r="O565" s="111" t="s">
        <v>61</v>
      </c>
      <c r="S565" s="145"/>
      <c r="T565" s="145"/>
      <c r="U565" s="145"/>
      <c r="V565" s="145"/>
      <c r="W565" s="145"/>
      <c r="X565" s="145"/>
      <c r="Y565" s="145"/>
      <c r="Z565" s="145"/>
      <c r="AA565" s="145"/>
      <c r="AB565" s="145"/>
      <c r="AC565" s="145"/>
      <c r="AD565" s="145"/>
      <c r="AE565" s="145"/>
      <c r="AF565" s="145"/>
      <c r="AG565" s="145"/>
      <c r="AH565" s="145"/>
      <c r="AI565" s="145"/>
    </row>
    <row r="566" spans="2:35" s="111" customFormat="1" ht="13.8" x14ac:dyDescent="0.45">
      <c r="B566" s="350" t="e">
        <f>VLOOKUP(C566,[1]!Companies[#Data],3,FALSE)</f>
        <v>#REF!</v>
      </c>
      <c r="C566" s="111" t="s">
        <v>1136</v>
      </c>
      <c r="D566" s="111" t="s">
        <v>578</v>
      </c>
      <c r="E566" s="111" t="s">
        <v>586</v>
      </c>
      <c r="F566" s="111" t="s">
        <v>61</v>
      </c>
      <c r="G566" s="111" t="s">
        <v>61</v>
      </c>
      <c r="H566" s="111" t="s">
        <v>1142</v>
      </c>
      <c r="I566" s="111" t="s">
        <v>529</v>
      </c>
      <c r="J566" s="150">
        <v>50568</v>
      </c>
      <c r="K566" s="111" t="s">
        <v>282</v>
      </c>
      <c r="L566" s="111" t="s">
        <v>282</v>
      </c>
      <c r="M566" s="111" t="s">
        <v>282</v>
      </c>
      <c r="O566" s="111" t="s">
        <v>61</v>
      </c>
      <c r="S566" s="145"/>
      <c r="T566" s="145"/>
      <c r="U566" s="145"/>
      <c r="V566" s="145"/>
      <c r="W566" s="145"/>
      <c r="X566" s="145"/>
      <c r="Y566" s="145"/>
      <c r="Z566" s="145"/>
      <c r="AA566" s="145"/>
      <c r="AB566" s="145"/>
      <c r="AC566" s="145"/>
      <c r="AD566" s="145"/>
      <c r="AE566" s="145"/>
      <c r="AF566" s="145"/>
      <c r="AG566" s="145"/>
      <c r="AH566" s="145"/>
      <c r="AI566" s="145"/>
    </row>
    <row r="567" spans="2:35" s="111" customFormat="1" ht="13.8" x14ac:dyDescent="0.45">
      <c r="B567" s="350" t="e">
        <f>VLOOKUP(C567,[1]!Companies[#Data],3,FALSE)</f>
        <v>#REF!</v>
      </c>
      <c r="C567" s="111" t="s">
        <v>1136</v>
      </c>
      <c r="D567" s="111" t="s">
        <v>578</v>
      </c>
      <c r="E567" s="111" t="s">
        <v>586</v>
      </c>
      <c r="F567" s="111" t="s">
        <v>61</v>
      </c>
      <c r="G567" s="111" t="s">
        <v>61</v>
      </c>
      <c r="H567" s="111" t="s">
        <v>1143</v>
      </c>
      <c r="I567" s="111" t="s">
        <v>529</v>
      </c>
      <c r="J567" s="150">
        <v>871704.41999999993</v>
      </c>
      <c r="K567" s="111" t="s">
        <v>282</v>
      </c>
      <c r="L567" s="111" t="s">
        <v>282</v>
      </c>
      <c r="M567" s="111" t="s">
        <v>282</v>
      </c>
      <c r="O567" s="111" t="s">
        <v>61</v>
      </c>
      <c r="S567" s="145"/>
      <c r="T567" s="145"/>
      <c r="U567" s="145"/>
      <c r="V567" s="145"/>
      <c r="W567" s="145"/>
      <c r="X567" s="145"/>
      <c r="Y567" s="145"/>
      <c r="Z567" s="145"/>
      <c r="AA567" s="145"/>
      <c r="AB567" s="145"/>
      <c r="AC567" s="145"/>
      <c r="AD567" s="145"/>
      <c r="AE567" s="145"/>
      <c r="AF567" s="145"/>
      <c r="AG567" s="145"/>
      <c r="AH567" s="145"/>
      <c r="AI567" s="145"/>
    </row>
    <row r="568" spans="2:35" s="111" customFormat="1" ht="13.8" x14ac:dyDescent="0.45">
      <c r="B568" s="350" t="e">
        <f>VLOOKUP(C568,[1]!Companies[#Data],3,FALSE)</f>
        <v>#REF!</v>
      </c>
      <c r="C568" s="111" t="s">
        <v>1136</v>
      </c>
      <c r="D568" s="111" t="s">
        <v>578</v>
      </c>
      <c r="E568" s="111" t="s">
        <v>586</v>
      </c>
      <c r="F568" s="111" t="s">
        <v>61</v>
      </c>
      <c r="G568" s="111" t="s">
        <v>61</v>
      </c>
      <c r="H568" s="111" t="s">
        <v>1144</v>
      </c>
      <c r="I568" s="111" t="s">
        <v>529</v>
      </c>
      <c r="J568" s="150">
        <v>237596.51</v>
      </c>
      <c r="K568" s="111" t="s">
        <v>282</v>
      </c>
      <c r="L568" s="111" t="s">
        <v>282</v>
      </c>
      <c r="M568" s="111" t="s">
        <v>282</v>
      </c>
      <c r="O568" s="111" t="s">
        <v>61</v>
      </c>
      <c r="S568" s="145"/>
      <c r="T568" s="145"/>
      <c r="U568" s="145"/>
      <c r="V568" s="145"/>
      <c r="W568" s="145"/>
      <c r="X568" s="145"/>
      <c r="Y568" s="145"/>
      <c r="Z568" s="145"/>
      <c r="AA568" s="145"/>
      <c r="AB568" s="145"/>
      <c r="AC568" s="145"/>
      <c r="AD568" s="145"/>
      <c r="AE568" s="145"/>
      <c r="AF568" s="145"/>
      <c r="AG568" s="145"/>
      <c r="AH568" s="145"/>
      <c r="AI568" s="145"/>
    </row>
    <row r="569" spans="2:35" s="111" customFormat="1" ht="13.8" x14ac:dyDescent="0.45">
      <c r="B569" s="350" t="e">
        <f>VLOOKUP(C569,[1]!Companies[#Data],3,FALSE)</f>
        <v>#REF!</v>
      </c>
      <c r="C569" s="111" t="s">
        <v>1136</v>
      </c>
      <c r="D569" s="111" t="s">
        <v>578</v>
      </c>
      <c r="E569" s="111" t="s">
        <v>586</v>
      </c>
      <c r="F569" s="111" t="s">
        <v>61</v>
      </c>
      <c r="G569" s="111" t="s">
        <v>61</v>
      </c>
      <c r="H569" s="111" t="s">
        <v>1145</v>
      </c>
      <c r="I569" s="111" t="s">
        <v>529</v>
      </c>
      <c r="J569" s="150">
        <v>142987.76999999999</v>
      </c>
      <c r="K569" s="111" t="s">
        <v>282</v>
      </c>
      <c r="L569" s="111" t="s">
        <v>282</v>
      </c>
      <c r="M569" s="111" t="s">
        <v>282</v>
      </c>
      <c r="O569" s="111" t="s">
        <v>61</v>
      </c>
      <c r="S569" s="145"/>
      <c r="T569" s="145"/>
      <c r="U569" s="145"/>
      <c r="V569" s="145"/>
      <c r="W569" s="145"/>
      <c r="X569" s="145"/>
      <c r="Y569" s="145"/>
      <c r="Z569" s="145"/>
      <c r="AA569" s="145"/>
      <c r="AB569" s="145"/>
      <c r="AC569" s="145"/>
      <c r="AD569" s="145"/>
      <c r="AE569" s="145"/>
      <c r="AF569" s="145"/>
      <c r="AG569" s="145"/>
      <c r="AH569" s="145"/>
      <c r="AI569" s="145"/>
    </row>
    <row r="570" spans="2:35" s="111" customFormat="1" ht="13.8" x14ac:dyDescent="0.45">
      <c r="B570" s="350" t="e">
        <f>VLOOKUP(C570,[1]!Companies[#Data],3,FALSE)</f>
        <v>#REF!</v>
      </c>
      <c r="C570" s="111" t="s">
        <v>1136</v>
      </c>
      <c r="D570" s="111" t="s">
        <v>578</v>
      </c>
      <c r="E570" s="111" t="s">
        <v>586</v>
      </c>
      <c r="F570" s="111" t="s">
        <v>61</v>
      </c>
      <c r="G570" s="111" t="s">
        <v>61</v>
      </c>
      <c r="H570" s="111" t="s">
        <v>1146</v>
      </c>
      <c r="I570" s="111" t="s">
        <v>529</v>
      </c>
      <c r="J570" s="150">
        <v>396973.89999999997</v>
      </c>
      <c r="K570" s="111" t="s">
        <v>282</v>
      </c>
      <c r="L570" s="111" t="s">
        <v>282</v>
      </c>
      <c r="M570" s="111" t="s">
        <v>282</v>
      </c>
      <c r="O570" s="111" t="s">
        <v>61</v>
      </c>
      <c r="S570" s="145"/>
      <c r="T570" s="145"/>
      <c r="U570" s="145"/>
      <c r="V570" s="145"/>
      <c r="W570" s="145"/>
      <c r="X570" s="145"/>
      <c r="Y570" s="145"/>
      <c r="Z570" s="145"/>
      <c r="AA570" s="145"/>
      <c r="AB570" s="145"/>
      <c r="AC570" s="145"/>
      <c r="AD570" s="145"/>
      <c r="AE570" s="145"/>
      <c r="AF570" s="145"/>
      <c r="AG570" s="145"/>
      <c r="AH570" s="145"/>
      <c r="AI570" s="145"/>
    </row>
    <row r="571" spans="2:35" s="111" customFormat="1" ht="13.8" x14ac:dyDescent="0.45">
      <c r="B571" s="350" t="e">
        <f>VLOOKUP(C571,[1]!Companies[#Data],3,FALSE)</f>
        <v>#REF!</v>
      </c>
      <c r="C571" s="111" t="s">
        <v>1136</v>
      </c>
      <c r="D571" s="111" t="s">
        <v>578</v>
      </c>
      <c r="E571" s="111" t="s">
        <v>586</v>
      </c>
      <c r="F571" s="111" t="s">
        <v>61</v>
      </c>
      <c r="G571" s="111" t="s">
        <v>61</v>
      </c>
      <c r="H571" s="111" t="s">
        <v>1147</v>
      </c>
      <c r="I571" s="111" t="s">
        <v>529</v>
      </c>
      <c r="J571" s="150">
        <v>125880</v>
      </c>
      <c r="K571" s="111" t="s">
        <v>282</v>
      </c>
      <c r="L571" s="111" t="s">
        <v>282</v>
      </c>
      <c r="M571" s="111" t="s">
        <v>282</v>
      </c>
      <c r="O571" s="111" t="s">
        <v>61</v>
      </c>
      <c r="S571" s="145"/>
      <c r="T571" s="145"/>
      <c r="U571" s="145"/>
      <c r="V571" s="145"/>
      <c r="W571" s="145"/>
      <c r="X571" s="145"/>
      <c r="Y571" s="145"/>
      <c r="Z571" s="145"/>
      <c r="AA571" s="145"/>
      <c r="AB571" s="145"/>
      <c r="AC571" s="145"/>
      <c r="AD571" s="145"/>
      <c r="AE571" s="145"/>
      <c r="AF571" s="145"/>
      <c r="AG571" s="145"/>
      <c r="AH571" s="145"/>
      <c r="AI571" s="145"/>
    </row>
    <row r="572" spans="2:35" s="111" customFormat="1" ht="13.8" x14ac:dyDescent="0.45">
      <c r="B572" s="350" t="e">
        <f>VLOOKUP(C572,[1]!Companies[#Data],3,FALSE)</f>
        <v>#REF!</v>
      </c>
      <c r="C572" s="111" t="s">
        <v>1136</v>
      </c>
      <c r="D572" s="111" t="s">
        <v>578</v>
      </c>
      <c r="E572" s="111" t="s">
        <v>586</v>
      </c>
      <c r="F572" s="111" t="s">
        <v>61</v>
      </c>
      <c r="G572" s="111" t="s">
        <v>61</v>
      </c>
      <c r="H572" s="111" t="s">
        <v>1148</v>
      </c>
      <c r="I572" s="111" t="s">
        <v>529</v>
      </c>
      <c r="J572" s="150">
        <v>125904</v>
      </c>
      <c r="K572" s="111" t="s">
        <v>282</v>
      </c>
      <c r="L572" s="111" t="s">
        <v>282</v>
      </c>
      <c r="M572" s="111" t="s">
        <v>282</v>
      </c>
      <c r="O572" s="111" t="s">
        <v>61</v>
      </c>
      <c r="S572" s="145"/>
      <c r="T572" s="145"/>
      <c r="U572" s="145"/>
      <c r="V572" s="145"/>
      <c r="W572" s="145"/>
      <c r="X572" s="145"/>
      <c r="Y572" s="145"/>
      <c r="Z572" s="145"/>
      <c r="AA572" s="145"/>
      <c r="AB572" s="145"/>
      <c r="AC572" s="145"/>
      <c r="AD572" s="145"/>
      <c r="AE572" s="145"/>
      <c r="AF572" s="145"/>
      <c r="AG572" s="145"/>
      <c r="AH572" s="145"/>
      <c r="AI572" s="145"/>
    </row>
    <row r="573" spans="2:35" s="111" customFormat="1" ht="13.8" x14ac:dyDescent="0.45">
      <c r="B573" s="350" t="e">
        <f>VLOOKUP(C573,[1]!Companies[#Data],3,FALSE)</f>
        <v>#REF!</v>
      </c>
      <c r="C573" s="111" t="s">
        <v>1136</v>
      </c>
      <c r="D573" s="111" t="s">
        <v>578</v>
      </c>
      <c r="E573" s="111" t="s">
        <v>586</v>
      </c>
      <c r="F573" s="111" t="s">
        <v>61</v>
      </c>
      <c r="G573" s="111" t="s">
        <v>61</v>
      </c>
      <c r="H573" s="111" t="s">
        <v>1149</v>
      </c>
      <c r="I573" s="111" t="s">
        <v>529</v>
      </c>
      <c r="J573" s="150">
        <v>80270.880000000005</v>
      </c>
      <c r="K573" s="111" t="s">
        <v>282</v>
      </c>
      <c r="L573" s="111" t="s">
        <v>282</v>
      </c>
      <c r="M573" s="111" t="s">
        <v>282</v>
      </c>
      <c r="O573" s="111" t="s">
        <v>61</v>
      </c>
      <c r="S573" s="145"/>
      <c r="T573" s="145"/>
      <c r="U573" s="145"/>
      <c r="V573" s="145"/>
      <c r="W573" s="145"/>
      <c r="X573" s="145"/>
      <c r="Y573" s="145"/>
      <c r="Z573" s="145"/>
      <c r="AA573" s="145"/>
      <c r="AB573" s="145"/>
      <c r="AC573" s="145"/>
      <c r="AD573" s="145"/>
      <c r="AE573" s="145"/>
      <c r="AF573" s="145"/>
      <c r="AG573" s="145"/>
      <c r="AH573" s="145"/>
      <c r="AI573" s="145"/>
    </row>
    <row r="574" spans="2:35" s="111" customFormat="1" ht="13.8" x14ac:dyDescent="0.45">
      <c r="B574" s="350" t="e">
        <f>VLOOKUP(C574,[1]!Companies[#Data],3,FALSE)</f>
        <v>#REF!</v>
      </c>
      <c r="C574" s="111" t="s">
        <v>1136</v>
      </c>
      <c r="D574" s="111" t="s">
        <v>578</v>
      </c>
      <c r="E574" s="111" t="s">
        <v>586</v>
      </c>
      <c r="F574" s="111" t="s">
        <v>61</v>
      </c>
      <c r="G574" s="111" t="s">
        <v>61</v>
      </c>
      <c r="H574" s="111" t="s">
        <v>1150</v>
      </c>
      <c r="I574" s="111" t="s">
        <v>529</v>
      </c>
      <c r="J574" s="150">
        <v>627052.65</v>
      </c>
      <c r="K574" s="111" t="s">
        <v>282</v>
      </c>
      <c r="L574" s="111" t="s">
        <v>282</v>
      </c>
      <c r="M574" s="111" t="s">
        <v>282</v>
      </c>
      <c r="O574" s="111" t="s">
        <v>61</v>
      </c>
      <c r="S574" s="145"/>
      <c r="T574" s="145"/>
      <c r="U574" s="145"/>
      <c r="V574" s="145"/>
      <c r="W574" s="145"/>
      <c r="X574" s="145"/>
      <c r="Y574" s="145"/>
      <c r="Z574" s="145"/>
      <c r="AA574" s="145"/>
      <c r="AB574" s="145"/>
      <c r="AC574" s="145"/>
      <c r="AD574" s="145"/>
      <c r="AE574" s="145"/>
      <c r="AF574" s="145"/>
      <c r="AG574" s="145"/>
      <c r="AH574" s="145"/>
      <c r="AI574" s="145"/>
    </row>
    <row r="575" spans="2:35" s="111" customFormat="1" ht="13.8" x14ac:dyDescent="0.45">
      <c r="B575" s="350" t="e">
        <f>VLOOKUP(C575,[1]!Companies[#Data],3,FALSE)</f>
        <v>#REF!</v>
      </c>
      <c r="C575" s="111" t="s">
        <v>1136</v>
      </c>
      <c r="D575" s="111" t="s">
        <v>578</v>
      </c>
      <c r="E575" s="111" t="s">
        <v>586</v>
      </c>
      <c r="F575" s="111" t="s">
        <v>61</v>
      </c>
      <c r="G575" s="111" t="s">
        <v>61</v>
      </c>
      <c r="H575" s="111" t="s">
        <v>1151</v>
      </c>
      <c r="I575" s="111" t="s">
        <v>529</v>
      </c>
      <c r="J575" s="150">
        <v>693163.72</v>
      </c>
      <c r="K575" s="111" t="s">
        <v>282</v>
      </c>
      <c r="L575" s="111" t="s">
        <v>282</v>
      </c>
      <c r="M575" s="111" t="s">
        <v>282</v>
      </c>
      <c r="O575" s="111" t="s">
        <v>61</v>
      </c>
      <c r="S575" s="145"/>
      <c r="T575" s="145"/>
      <c r="U575" s="145"/>
      <c r="V575" s="145"/>
      <c r="W575" s="145"/>
      <c r="X575" s="145"/>
      <c r="Y575" s="145"/>
      <c r="Z575" s="145"/>
      <c r="AA575" s="145"/>
      <c r="AB575" s="145"/>
      <c r="AC575" s="145"/>
      <c r="AD575" s="145"/>
      <c r="AE575" s="145"/>
      <c r="AF575" s="145"/>
      <c r="AG575" s="145"/>
      <c r="AH575" s="145"/>
      <c r="AI575" s="145"/>
    </row>
    <row r="576" spans="2:35" s="111" customFormat="1" ht="13.8" x14ac:dyDescent="0.45">
      <c r="B576" s="350" t="e">
        <f>VLOOKUP(C576,[1]!Companies[#Data],3,FALSE)</f>
        <v>#REF!</v>
      </c>
      <c r="C576" s="111" t="s">
        <v>1136</v>
      </c>
      <c r="D576" s="111" t="s">
        <v>578</v>
      </c>
      <c r="E576" s="111" t="s">
        <v>586</v>
      </c>
      <c r="F576" s="111" t="s">
        <v>61</v>
      </c>
      <c r="G576" s="111" t="s">
        <v>61</v>
      </c>
      <c r="H576" s="111" t="s">
        <v>1152</v>
      </c>
      <c r="I576" s="111" t="s">
        <v>529</v>
      </c>
      <c r="J576" s="150">
        <v>488907.28</v>
      </c>
      <c r="K576" s="111" t="s">
        <v>282</v>
      </c>
      <c r="L576" s="111" t="s">
        <v>282</v>
      </c>
      <c r="M576" s="111" t="s">
        <v>282</v>
      </c>
      <c r="O576" s="111" t="s">
        <v>61</v>
      </c>
      <c r="S576" s="145"/>
      <c r="T576" s="145"/>
      <c r="U576" s="145"/>
      <c r="V576" s="145"/>
      <c r="W576" s="145"/>
      <c r="X576" s="145"/>
      <c r="Y576" s="145"/>
      <c r="Z576" s="145"/>
      <c r="AA576" s="145"/>
      <c r="AB576" s="145"/>
      <c r="AC576" s="145"/>
      <c r="AD576" s="145"/>
      <c r="AE576" s="145"/>
      <c r="AF576" s="145"/>
      <c r="AG576" s="145"/>
      <c r="AH576" s="145"/>
      <c r="AI576" s="145"/>
    </row>
    <row r="577" spans="2:35" s="111" customFormat="1" ht="13.8" x14ac:dyDescent="0.45">
      <c r="B577" s="350" t="e">
        <f>VLOOKUP(C577,[1]!Companies[#Data],3,FALSE)</f>
        <v>#REF!</v>
      </c>
      <c r="C577" s="111" t="s">
        <v>1136</v>
      </c>
      <c r="D577" s="111" t="s">
        <v>578</v>
      </c>
      <c r="E577" s="111" t="s">
        <v>586</v>
      </c>
      <c r="F577" s="111" t="s">
        <v>61</v>
      </c>
      <c r="G577" s="111" t="s">
        <v>61</v>
      </c>
      <c r="H577" s="111" t="s">
        <v>1153</v>
      </c>
      <c r="I577" s="111" t="s">
        <v>529</v>
      </c>
      <c r="J577" s="150">
        <v>336866.68000000005</v>
      </c>
      <c r="K577" s="111" t="s">
        <v>282</v>
      </c>
      <c r="L577" s="111" t="s">
        <v>282</v>
      </c>
      <c r="M577" s="111" t="s">
        <v>282</v>
      </c>
      <c r="O577" s="111" t="s">
        <v>61</v>
      </c>
      <c r="S577" s="145"/>
      <c r="T577" s="145"/>
      <c r="U577" s="145"/>
      <c r="V577" s="145"/>
      <c r="W577" s="145"/>
      <c r="X577" s="145"/>
      <c r="Y577" s="145"/>
      <c r="Z577" s="145"/>
      <c r="AA577" s="145"/>
      <c r="AB577" s="145"/>
      <c r="AC577" s="145"/>
      <c r="AD577" s="145"/>
      <c r="AE577" s="145"/>
      <c r="AF577" s="145"/>
      <c r="AG577" s="145"/>
      <c r="AH577" s="145"/>
      <c r="AI577" s="145"/>
    </row>
    <row r="578" spans="2:35" s="111" customFormat="1" ht="13.8" x14ac:dyDescent="0.45">
      <c r="B578" s="350" t="e">
        <f>VLOOKUP(C578,[1]!Companies[#Data],3,FALSE)</f>
        <v>#REF!</v>
      </c>
      <c r="C578" s="111" t="s">
        <v>1136</v>
      </c>
      <c r="D578" s="111" t="s">
        <v>578</v>
      </c>
      <c r="E578" s="111" t="s">
        <v>586</v>
      </c>
      <c r="F578" s="111" t="s">
        <v>61</v>
      </c>
      <c r="G578" s="111" t="s">
        <v>61</v>
      </c>
      <c r="H578" s="111" t="s">
        <v>1154</v>
      </c>
      <c r="I578" s="111" t="s">
        <v>529</v>
      </c>
      <c r="J578" s="150">
        <v>9490.0299999999988</v>
      </c>
      <c r="K578" s="111" t="s">
        <v>282</v>
      </c>
      <c r="L578" s="111" t="s">
        <v>282</v>
      </c>
      <c r="M578" s="111" t="s">
        <v>282</v>
      </c>
      <c r="O578" s="111" t="s">
        <v>61</v>
      </c>
      <c r="S578" s="145"/>
      <c r="T578" s="145"/>
      <c r="U578" s="145"/>
      <c r="V578" s="145"/>
      <c r="W578" s="145"/>
      <c r="X578" s="145"/>
      <c r="Y578" s="145"/>
      <c r="Z578" s="145"/>
      <c r="AA578" s="145"/>
      <c r="AB578" s="145"/>
      <c r="AC578" s="145"/>
      <c r="AD578" s="145"/>
      <c r="AE578" s="145"/>
      <c r="AF578" s="145"/>
      <c r="AG578" s="145"/>
      <c r="AH578" s="145"/>
      <c r="AI578" s="145"/>
    </row>
    <row r="579" spans="2:35" s="111" customFormat="1" ht="13.8" x14ac:dyDescent="0.45">
      <c r="B579" s="350" t="e">
        <f>VLOOKUP(C579,[1]!Companies[#Data],3,FALSE)</f>
        <v>#REF!</v>
      </c>
      <c r="C579" s="111" t="s">
        <v>1136</v>
      </c>
      <c r="D579" s="111" t="s">
        <v>578</v>
      </c>
      <c r="E579" s="111" t="s">
        <v>586</v>
      </c>
      <c r="F579" s="111" t="s">
        <v>61</v>
      </c>
      <c r="G579" s="111" t="s">
        <v>61</v>
      </c>
      <c r="H579" s="111" t="s">
        <v>1155</v>
      </c>
      <c r="I579" s="111" t="s">
        <v>529</v>
      </c>
      <c r="J579" s="150">
        <v>305455.64</v>
      </c>
      <c r="K579" s="111" t="s">
        <v>282</v>
      </c>
      <c r="L579" s="111" t="s">
        <v>282</v>
      </c>
      <c r="M579" s="111" t="s">
        <v>282</v>
      </c>
      <c r="O579" s="111" t="s">
        <v>61</v>
      </c>
      <c r="S579" s="145"/>
      <c r="T579" s="145"/>
      <c r="U579" s="145"/>
      <c r="V579" s="145"/>
      <c r="W579" s="145"/>
      <c r="X579" s="145"/>
      <c r="Y579" s="145"/>
      <c r="Z579" s="145"/>
      <c r="AA579" s="145"/>
      <c r="AB579" s="145"/>
      <c r="AC579" s="145"/>
      <c r="AD579" s="145"/>
      <c r="AE579" s="145"/>
      <c r="AF579" s="145"/>
      <c r="AG579" s="145"/>
      <c r="AH579" s="145"/>
      <c r="AI579" s="145"/>
    </row>
    <row r="580" spans="2:35" s="111" customFormat="1" ht="13.8" x14ac:dyDescent="0.45">
      <c r="B580" s="350" t="e">
        <f>VLOOKUP(C580,[1]!Companies[#Data],3,FALSE)</f>
        <v>#REF!</v>
      </c>
      <c r="C580" s="111" t="s">
        <v>1156</v>
      </c>
      <c r="D580" s="111" t="s">
        <v>578</v>
      </c>
      <c r="E580" s="111" t="s">
        <v>586</v>
      </c>
      <c r="F580" s="111" t="s">
        <v>61</v>
      </c>
      <c r="G580" s="111" t="s">
        <v>61</v>
      </c>
      <c r="H580" s="111" t="s">
        <v>1157</v>
      </c>
      <c r="I580" s="111" t="s">
        <v>529</v>
      </c>
      <c r="J580" s="150">
        <v>830272.07000000007</v>
      </c>
      <c r="K580" s="111" t="s">
        <v>282</v>
      </c>
      <c r="L580" s="111" t="s">
        <v>282</v>
      </c>
      <c r="M580" s="111" t="s">
        <v>282</v>
      </c>
      <c r="O580" s="111" t="s">
        <v>61</v>
      </c>
      <c r="S580" s="145"/>
      <c r="T580" s="145"/>
      <c r="U580" s="145"/>
      <c r="V580" s="145"/>
      <c r="W580" s="145"/>
      <c r="X580" s="145"/>
      <c r="Y580" s="145"/>
      <c r="Z580" s="145"/>
      <c r="AA580" s="145"/>
      <c r="AB580" s="145"/>
      <c r="AC580" s="145"/>
      <c r="AD580" s="145"/>
      <c r="AE580" s="145"/>
      <c r="AF580" s="145"/>
      <c r="AG580" s="145"/>
      <c r="AH580" s="145"/>
      <c r="AI580" s="145"/>
    </row>
    <row r="581" spans="2:35" s="111" customFormat="1" ht="13.8" x14ac:dyDescent="0.45">
      <c r="B581" s="350" t="e">
        <f>VLOOKUP(C581,[1]!Companies[#Data],3,FALSE)</f>
        <v>#REF!</v>
      </c>
      <c r="C581" s="111" t="s">
        <v>1158</v>
      </c>
      <c r="D581" s="111" t="s">
        <v>578</v>
      </c>
      <c r="E581" s="111" t="s">
        <v>586</v>
      </c>
      <c r="F581" s="111" t="s">
        <v>61</v>
      </c>
      <c r="G581" s="111" t="s">
        <v>61</v>
      </c>
      <c r="H581" s="111" t="s">
        <v>1159</v>
      </c>
      <c r="I581" s="111" t="s">
        <v>529</v>
      </c>
      <c r="J581" s="150">
        <v>833080</v>
      </c>
      <c r="K581" s="111" t="s">
        <v>282</v>
      </c>
      <c r="L581" s="111" t="s">
        <v>282</v>
      </c>
      <c r="M581" s="111" t="s">
        <v>282</v>
      </c>
      <c r="O581" s="111" t="s">
        <v>61</v>
      </c>
      <c r="S581" s="145"/>
      <c r="T581" s="145"/>
      <c r="U581" s="145"/>
      <c r="V581" s="145"/>
      <c r="W581" s="145"/>
      <c r="X581" s="145"/>
      <c r="Y581" s="145"/>
      <c r="Z581" s="145"/>
      <c r="AA581" s="145"/>
      <c r="AB581" s="145"/>
      <c r="AC581" s="145"/>
      <c r="AD581" s="145"/>
      <c r="AE581" s="145"/>
      <c r="AF581" s="145"/>
      <c r="AG581" s="145"/>
      <c r="AH581" s="145"/>
      <c r="AI581" s="145"/>
    </row>
    <row r="582" spans="2:35" s="111" customFormat="1" ht="13.8" x14ac:dyDescent="0.45">
      <c r="B582" s="350" t="e">
        <f>VLOOKUP(C582,[1]!Companies[#Data],3,FALSE)</f>
        <v>#REF!</v>
      </c>
      <c r="C582" s="111" t="s">
        <v>1158</v>
      </c>
      <c r="D582" s="111" t="s">
        <v>578</v>
      </c>
      <c r="E582" s="111" t="s">
        <v>586</v>
      </c>
      <c r="F582" s="111" t="s">
        <v>61</v>
      </c>
      <c r="G582" s="111" t="s">
        <v>61</v>
      </c>
      <c r="H582" s="111" t="s">
        <v>1160</v>
      </c>
      <c r="I582" s="111" t="s">
        <v>529</v>
      </c>
      <c r="J582" s="150">
        <v>146053.66</v>
      </c>
      <c r="K582" s="111" t="s">
        <v>282</v>
      </c>
      <c r="L582" s="111" t="s">
        <v>282</v>
      </c>
      <c r="M582" s="111" t="s">
        <v>282</v>
      </c>
      <c r="O582" s="111" t="s">
        <v>61</v>
      </c>
      <c r="S582" s="145"/>
      <c r="T582" s="145"/>
      <c r="U582" s="145"/>
      <c r="V582" s="145"/>
      <c r="W582" s="145"/>
      <c r="X582" s="145"/>
      <c r="Y582" s="145"/>
      <c r="Z582" s="145"/>
      <c r="AA582" s="145"/>
      <c r="AB582" s="145"/>
      <c r="AC582" s="145"/>
      <c r="AD582" s="145"/>
      <c r="AE582" s="145"/>
      <c r="AF582" s="145"/>
      <c r="AG582" s="145"/>
      <c r="AH582" s="145"/>
      <c r="AI582" s="145"/>
    </row>
    <row r="583" spans="2:35" s="111" customFormat="1" ht="13.8" x14ac:dyDescent="0.45">
      <c r="B583" s="350" t="e">
        <f>VLOOKUP(C583,[1]!Companies[#Data],3,FALSE)</f>
        <v>#REF!</v>
      </c>
      <c r="C583" s="111" t="s">
        <v>1158</v>
      </c>
      <c r="D583" s="111" t="s">
        <v>578</v>
      </c>
      <c r="E583" s="111" t="s">
        <v>586</v>
      </c>
      <c r="F583" s="111" t="s">
        <v>61</v>
      </c>
      <c r="G583" s="111" t="s">
        <v>61</v>
      </c>
      <c r="H583" s="111" t="s">
        <v>1161</v>
      </c>
      <c r="I583" s="111" t="s">
        <v>529</v>
      </c>
      <c r="J583" s="150">
        <v>731467.02</v>
      </c>
      <c r="K583" s="111" t="s">
        <v>282</v>
      </c>
      <c r="L583" s="111" t="s">
        <v>282</v>
      </c>
      <c r="M583" s="111" t="s">
        <v>282</v>
      </c>
      <c r="O583" s="111" t="s">
        <v>61</v>
      </c>
      <c r="S583" s="145"/>
      <c r="T583" s="145"/>
      <c r="U583" s="145"/>
      <c r="V583" s="145"/>
      <c r="W583" s="145"/>
      <c r="X583" s="145"/>
      <c r="Y583" s="145"/>
      <c r="Z583" s="145"/>
      <c r="AA583" s="145"/>
      <c r="AB583" s="145"/>
      <c r="AC583" s="145"/>
      <c r="AD583" s="145"/>
      <c r="AE583" s="145"/>
      <c r="AF583" s="145"/>
      <c r="AG583" s="145"/>
      <c r="AH583" s="145"/>
      <c r="AI583" s="145"/>
    </row>
    <row r="584" spans="2:35" s="111" customFormat="1" ht="13.8" x14ac:dyDescent="0.45">
      <c r="B584" s="350" t="e">
        <f>VLOOKUP(C584,[1]!Companies[#Data],3,FALSE)</f>
        <v>#REF!</v>
      </c>
      <c r="C584" s="111" t="s">
        <v>1158</v>
      </c>
      <c r="D584" s="111" t="s">
        <v>578</v>
      </c>
      <c r="E584" s="111" t="s">
        <v>586</v>
      </c>
      <c r="F584" s="111" t="s">
        <v>61</v>
      </c>
      <c r="G584" s="111" t="s">
        <v>61</v>
      </c>
      <c r="H584" s="111" t="s">
        <v>1162</v>
      </c>
      <c r="I584" s="111" t="s">
        <v>529</v>
      </c>
      <c r="J584" s="150">
        <v>177803.91999999998</v>
      </c>
      <c r="K584" s="111" t="s">
        <v>282</v>
      </c>
      <c r="L584" s="111" t="s">
        <v>282</v>
      </c>
      <c r="M584" s="111" t="s">
        <v>282</v>
      </c>
      <c r="O584" s="111" t="s">
        <v>61</v>
      </c>
      <c r="S584" s="145"/>
      <c r="T584" s="145"/>
      <c r="U584" s="145"/>
      <c r="V584" s="145"/>
      <c r="W584" s="145"/>
      <c r="X584" s="145"/>
      <c r="Y584" s="145"/>
      <c r="Z584" s="145"/>
      <c r="AA584" s="145"/>
      <c r="AB584" s="145"/>
      <c r="AC584" s="145"/>
      <c r="AD584" s="145"/>
      <c r="AE584" s="145"/>
      <c r="AF584" s="145"/>
      <c r="AG584" s="145"/>
      <c r="AH584" s="145"/>
      <c r="AI584" s="145"/>
    </row>
    <row r="585" spans="2:35" s="111" customFormat="1" ht="13.8" x14ac:dyDescent="0.45">
      <c r="B585" s="350" t="e">
        <f>VLOOKUP(C585,[1]!Companies[#Data],3,FALSE)</f>
        <v>#REF!</v>
      </c>
      <c r="C585" s="111" t="s">
        <v>1163</v>
      </c>
      <c r="D585" s="111" t="s">
        <v>578</v>
      </c>
      <c r="E585" s="111" t="s">
        <v>586</v>
      </c>
      <c r="F585" s="111" t="s">
        <v>61</v>
      </c>
      <c r="G585" s="111" t="s">
        <v>61</v>
      </c>
      <c r="H585" s="111" t="s">
        <v>1164</v>
      </c>
      <c r="I585" s="111" t="s">
        <v>529</v>
      </c>
      <c r="J585" s="150">
        <v>837683.03</v>
      </c>
      <c r="K585" s="111" t="s">
        <v>282</v>
      </c>
      <c r="L585" s="111" t="s">
        <v>282</v>
      </c>
      <c r="M585" s="111" t="s">
        <v>282</v>
      </c>
      <c r="O585" s="111" t="s">
        <v>61</v>
      </c>
      <c r="S585" s="145"/>
      <c r="T585" s="145"/>
      <c r="U585" s="145"/>
      <c r="V585" s="145"/>
      <c r="W585" s="145"/>
      <c r="X585" s="145"/>
      <c r="Y585" s="145"/>
      <c r="Z585" s="145"/>
      <c r="AA585" s="145"/>
      <c r="AB585" s="145"/>
      <c r="AC585" s="145"/>
      <c r="AD585" s="145"/>
      <c r="AE585" s="145"/>
      <c r="AF585" s="145"/>
      <c r="AG585" s="145"/>
      <c r="AH585" s="145"/>
      <c r="AI585" s="145"/>
    </row>
    <row r="586" spans="2:35" s="111" customFormat="1" ht="13.8" x14ac:dyDescent="0.45">
      <c r="B586" s="350" t="e">
        <f>VLOOKUP(C586,[1]!Companies[#Data],3,FALSE)</f>
        <v>#REF!</v>
      </c>
      <c r="C586" s="111" t="s">
        <v>1163</v>
      </c>
      <c r="D586" s="111" t="s">
        <v>578</v>
      </c>
      <c r="E586" s="111" t="s">
        <v>586</v>
      </c>
      <c r="F586" s="111" t="s">
        <v>61</v>
      </c>
      <c r="G586" s="111" t="s">
        <v>61</v>
      </c>
      <c r="H586" s="111" t="s">
        <v>1165</v>
      </c>
      <c r="I586" s="111" t="s">
        <v>529</v>
      </c>
      <c r="J586" s="150">
        <v>47616</v>
      </c>
      <c r="K586" s="111" t="s">
        <v>282</v>
      </c>
      <c r="L586" s="111" t="s">
        <v>282</v>
      </c>
      <c r="M586" s="111" t="s">
        <v>282</v>
      </c>
      <c r="O586" s="111" t="s">
        <v>61</v>
      </c>
      <c r="S586" s="145"/>
      <c r="T586" s="145"/>
      <c r="U586" s="145"/>
      <c r="V586" s="145"/>
      <c r="W586" s="145"/>
      <c r="X586" s="145"/>
      <c r="Y586" s="145"/>
      <c r="Z586" s="145"/>
      <c r="AA586" s="145"/>
      <c r="AB586" s="145"/>
      <c r="AC586" s="145"/>
      <c r="AD586" s="145"/>
      <c r="AE586" s="145"/>
      <c r="AF586" s="145"/>
      <c r="AG586" s="145"/>
      <c r="AH586" s="145"/>
      <c r="AI586" s="145"/>
    </row>
    <row r="587" spans="2:35" s="111" customFormat="1" ht="13.8" x14ac:dyDescent="0.45">
      <c r="B587" s="350" t="e">
        <f>VLOOKUP(C587,[1]!Companies[#Data],3,FALSE)</f>
        <v>#REF!</v>
      </c>
      <c r="C587" s="111" t="s">
        <v>1163</v>
      </c>
      <c r="D587" s="111" t="s">
        <v>578</v>
      </c>
      <c r="E587" s="111" t="s">
        <v>586</v>
      </c>
      <c r="F587" s="111" t="s">
        <v>61</v>
      </c>
      <c r="G587" s="111" t="s">
        <v>61</v>
      </c>
      <c r="H587" s="111" t="s">
        <v>1166</v>
      </c>
      <c r="I587" s="111" t="s">
        <v>529</v>
      </c>
      <c r="J587" s="150">
        <v>979608.39</v>
      </c>
      <c r="K587" s="111" t="s">
        <v>282</v>
      </c>
      <c r="L587" s="111" t="s">
        <v>282</v>
      </c>
      <c r="M587" s="111" t="s">
        <v>282</v>
      </c>
      <c r="O587" s="111" t="s">
        <v>61</v>
      </c>
      <c r="S587" s="145"/>
      <c r="T587" s="145"/>
      <c r="U587" s="145"/>
      <c r="V587" s="145"/>
      <c r="W587" s="145"/>
      <c r="X587" s="145"/>
      <c r="Y587" s="145"/>
      <c r="Z587" s="145"/>
      <c r="AA587" s="145"/>
      <c r="AB587" s="145"/>
      <c r="AC587" s="145"/>
      <c r="AD587" s="145"/>
      <c r="AE587" s="145"/>
      <c r="AF587" s="145"/>
      <c r="AG587" s="145"/>
      <c r="AH587" s="145"/>
      <c r="AI587" s="145"/>
    </row>
    <row r="588" spans="2:35" s="111" customFormat="1" ht="13.8" x14ac:dyDescent="0.45">
      <c r="B588" s="350" t="e">
        <f>VLOOKUP(C588,[1]!Companies[#Data],3,FALSE)</f>
        <v>#REF!</v>
      </c>
      <c r="C588" s="111" t="s">
        <v>1163</v>
      </c>
      <c r="D588" s="111" t="s">
        <v>578</v>
      </c>
      <c r="E588" s="111" t="s">
        <v>586</v>
      </c>
      <c r="F588" s="111" t="s">
        <v>61</v>
      </c>
      <c r="G588" s="111" t="s">
        <v>61</v>
      </c>
      <c r="H588" s="111" t="s">
        <v>1167</v>
      </c>
      <c r="I588" s="111" t="s">
        <v>529</v>
      </c>
      <c r="J588" s="150">
        <v>46726.39</v>
      </c>
      <c r="K588" s="111" t="s">
        <v>282</v>
      </c>
      <c r="L588" s="111" t="s">
        <v>282</v>
      </c>
      <c r="M588" s="111" t="s">
        <v>282</v>
      </c>
      <c r="O588" s="111" t="s">
        <v>61</v>
      </c>
      <c r="S588" s="145"/>
      <c r="T588" s="145"/>
      <c r="U588" s="145"/>
      <c r="V588" s="145"/>
      <c r="W588" s="145"/>
      <c r="X588" s="145"/>
      <c r="Y588" s="145"/>
      <c r="Z588" s="145"/>
      <c r="AA588" s="145"/>
      <c r="AB588" s="145"/>
      <c r="AC588" s="145"/>
      <c r="AD588" s="145"/>
      <c r="AE588" s="145"/>
      <c r="AF588" s="145"/>
      <c r="AG588" s="145"/>
      <c r="AH588" s="145"/>
      <c r="AI588" s="145"/>
    </row>
    <row r="589" spans="2:35" s="111" customFormat="1" ht="13.8" x14ac:dyDescent="0.45">
      <c r="B589" s="350" t="e">
        <f>VLOOKUP(C589,[1]!Companies[#Data],3,FALSE)</f>
        <v>#REF!</v>
      </c>
      <c r="C589" s="111" t="s">
        <v>1163</v>
      </c>
      <c r="D589" s="111" t="s">
        <v>578</v>
      </c>
      <c r="E589" s="111" t="s">
        <v>586</v>
      </c>
      <c r="F589" s="111" t="s">
        <v>61</v>
      </c>
      <c r="G589" s="111" t="s">
        <v>61</v>
      </c>
      <c r="H589" s="111" t="s">
        <v>1168</v>
      </c>
      <c r="I589" s="111" t="s">
        <v>529</v>
      </c>
      <c r="J589" s="150">
        <v>14260.73</v>
      </c>
      <c r="K589" s="111" t="s">
        <v>282</v>
      </c>
      <c r="L589" s="111" t="s">
        <v>282</v>
      </c>
      <c r="M589" s="111" t="s">
        <v>282</v>
      </c>
      <c r="O589" s="111" t="s">
        <v>61</v>
      </c>
      <c r="S589" s="145"/>
      <c r="T589" s="145"/>
      <c r="U589" s="145"/>
      <c r="V589" s="145"/>
      <c r="W589" s="145"/>
      <c r="X589" s="145"/>
      <c r="Y589" s="145"/>
      <c r="Z589" s="145"/>
      <c r="AA589" s="145"/>
      <c r="AB589" s="145"/>
      <c r="AC589" s="145"/>
      <c r="AD589" s="145"/>
      <c r="AE589" s="145"/>
      <c r="AF589" s="145"/>
      <c r="AG589" s="145"/>
      <c r="AH589" s="145"/>
      <c r="AI589" s="145"/>
    </row>
    <row r="590" spans="2:35" s="111" customFormat="1" ht="13.8" x14ac:dyDescent="0.45">
      <c r="B590" s="350" t="e">
        <f>VLOOKUP(C590,[1]!Companies[#Data],3,FALSE)</f>
        <v>#REF!</v>
      </c>
      <c r="C590" s="111" t="s">
        <v>1163</v>
      </c>
      <c r="D590" s="111" t="s">
        <v>578</v>
      </c>
      <c r="E590" s="111" t="s">
        <v>586</v>
      </c>
      <c r="F590" s="111" t="s">
        <v>61</v>
      </c>
      <c r="G590" s="111" t="s">
        <v>61</v>
      </c>
      <c r="H590" s="111" t="s">
        <v>1169</v>
      </c>
      <c r="I590" s="111" t="s">
        <v>529</v>
      </c>
      <c r="J590" s="150">
        <v>348939.95999999996</v>
      </c>
      <c r="K590" s="111" t="s">
        <v>282</v>
      </c>
      <c r="L590" s="111" t="s">
        <v>282</v>
      </c>
      <c r="M590" s="111" t="s">
        <v>282</v>
      </c>
      <c r="O590" s="111" t="s">
        <v>61</v>
      </c>
      <c r="S590" s="145"/>
      <c r="T590" s="145"/>
      <c r="U590" s="145"/>
      <c r="V590" s="145"/>
      <c r="W590" s="145"/>
      <c r="X590" s="145"/>
      <c r="Y590" s="145"/>
      <c r="Z590" s="145"/>
      <c r="AA590" s="145"/>
      <c r="AB590" s="145"/>
      <c r="AC590" s="145"/>
      <c r="AD590" s="145"/>
      <c r="AE590" s="145"/>
      <c r="AF590" s="145"/>
      <c r="AG590" s="145"/>
      <c r="AH590" s="145"/>
      <c r="AI590" s="145"/>
    </row>
    <row r="591" spans="2:35" s="111" customFormat="1" ht="13.8" x14ac:dyDescent="0.45">
      <c r="B591" s="350" t="e">
        <f>VLOOKUP(C591,[1]!Companies[#Data],3,FALSE)</f>
        <v>#REF!</v>
      </c>
      <c r="C591" s="111" t="s">
        <v>1163</v>
      </c>
      <c r="D591" s="111" t="s">
        <v>578</v>
      </c>
      <c r="E591" s="111" t="s">
        <v>586</v>
      </c>
      <c r="F591" s="111" t="s">
        <v>61</v>
      </c>
      <c r="G591" s="111" t="s">
        <v>61</v>
      </c>
      <c r="H591" s="111" t="s">
        <v>1170</v>
      </c>
      <c r="I591" s="111" t="s">
        <v>529</v>
      </c>
      <c r="J591" s="150">
        <v>50760.85</v>
      </c>
      <c r="K591" s="111" t="s">
        <v>282</v>
      </c>
      <c r="L591" s="111" t="s">
        <v>282</v>
      </c>
      <c r="M591" s="111" t="s">
        <v>282</v>
      </c>
      <c r="O591" s="111" t="s">
        <v>61</v>
      </c>
      <c r="S591" s="145"/>
      <c r="T591" s="145"/>
      <c r="U591" s="145"/>
      <c r="V591" s="145"/>
      <c r="W591" s="145"/>
      <c r="X591" s="145"/>
      <c r="Y591" s="145"/>
      <c r="Z591" s="145"/>
      <c r="AA591" s="145"/>
      <c r="AB591" s="145"/>
      <c r="AC591" s="145"/>
      <c r="AD591" s="145"/>
      <c r="AE591" s="145"/>
      <c r="AF591" s="145"/>
      <c r="AG591" s="145"/>
      <c r="AH591" s="145"/>
      <c r="AI591" s="145"/>
    </row>
    <row r="592" spans="2:35" s="111" customFormat="1" ht="13.8" x14ac:dyDescent="0.45">
      <c r="B592" s="350" t="e">
        <f>VLOOKUP(C592,[1]!Companies[#Data],3,FALSE)</f>
        <v>#REF!</v>
      </c>
      <c r="C592" s="111" t="s">
        <v>1163</v>
      </c>
      <c r="D592" s="111" t="s">
        <v>578</v>
      </c>
      <c r="E592" s="111" t="s">
        <v>586</v>
      </c>
      <c r="F592" s="111" t="s">
        <v>61</v>
      </c>
      <c r="G592" s="111" t="s">
        <v>61</v>
      </c>
      <c r="H592" s="111" t="s">
        <v>1144</v>
      </c>
      <c r="I592" s="111" t="s">
        <v>529</v>
      </c>
      <c r="J592" s="150">
        <v>214180.05</v>
      </c>
      <c r="K592" s="111" t="s">
        <v>282</v>
      </c>
      <c r="L592" s="111" t="s">
        <v>282</v>
      </c>
      <c r="M592" s="111" t="s">
        <v>282</v>
      </c>
      <c r="O592" s="111" t="s">
        <v>61</v>
      </c>
      <c r="S592" s="145"/>
      <c r="T592" s="145"/>
      <c r="U592" s="145"/>
      <c r="V592" s="145"/>
      <c r="W592" s="145"/>
      <c r="X592" s="145"/>
      <c r="Y592" s="145"/>
      <c r="Z592" s="145"/>
      <c r="AA592" s="145"/>
      <c r="AB592" s="145"/>
      <c r="AC592" s="145"/>
      <c r="AD592" s="145"/>
      <c r="AE592" s="145"/>
      <c r="AF592" s="145"/>
      <c r="AG592" s="145"/>
      <c r="AH592" s="145"/>
      <c r="AI592" s="145"/>
    </row>
    <row r="593" spans="2:35" s="111" customFormat="1" ht="13.8" x14ac:dyDescent="0.45">
      <c r="B593" s="350" t="e">
        <f>VLOOKUP(C593,[1]!Companies[#Data],3,FALSE)</f>
        <v>#REF!</v>
      </c>
      <c r="C593" s="111" t="s">
        <v>1163</v>
      </c>
      <c r="D593" s="111" t="s">
        <v>578</v>
      </c>
      <c r="E593" s="111" t="s">
        <v>586</v>
      </c>
      <c r="F593" s="111" t="s">
        <v>61</v>
      </c>
      <c r="G593" s="111" t="s">
        <v>61</v>
      </c>
      <c r="H593" s="111" t="s">
        <v>1171</v>
      </c>
      <c r="I593" s="111" t="s">
        <v>529</v>
      </c>
      <c r="J593" s="150">
        <v>50963.479999999996</v>
      </c>
      <c r="K593" s="111" t="s">
        <v>282</v>
      </c>
      <c r="L593" s="111" t="s">
        <v>282</v>
      </c>
      <c r="M593" s="111" t="s">
        <v>282</v>
      </c>
      <c r="O593" s="111" t="s">
        <v>61</v>
      </c>
      <c r="S593" s="145"/>
      <c r="T593" s="145"/>
      <c r="U593" s="145"/>
      <c r="V593" s="145"/>
      <c r="W593" s="145"/>
      <c r="X593" s="145"/>
      <c r="Y593" s="145"/>
      <c r="Z593" s="145"/>
      <c r="AA593" s="145"/>
      <c r="AB593" s="145"/>
      <c r="AC593" s="145"/>
      <c r="AD593" s="145"/>
      <c r="AE593" s="145"/>
      <c r="AF593" s="145"/>
      <c r="AG593" s="145"/>
      <c r="AH593" s="145"/>
      <c r="AI593" s="145"/>
    </row>
    <row r="594" spans="2:35" s="111" customFormat="1" ht="13.8" x14ac:dyDescent="0.45">
      <c r="B594" s="350" t="e">
        <f>VLOOKUP(C594,[1]!Companies[#Data],3,FALSE)</f>
        <v>#REF!</v>
      </c>
      <c r="C594" s="111" t="s">
        <v>1163</v>
      </c>
      <c r="D594" s="111" t="s">
        <v>578</v>
      </c>
      <c r="E594" s="111" t="s">
        <v>586</v>
      </c>
      <c r="F594" s="111" t="s">
        <v>61</v>
      </c>
      <c r="G594" s="111" t="s">
        <v>61</v>
      </c>
      <c r="H594" s="111" t="s">
        <v>1145</v>
      </c>
      <c r="I594" s="111" t="s">
        <v>529</v>
      </c>
      <c r="J594" s="150">
        <v>191544.71000000002</v>
      </c>
      <c r="K594" s="111" t="s">
        <v>282</v>
      </c>
      <c r="L594" s="111" t="s">
        <v>282</v>
      </c>
      <c r="M594" s="111" t="s">
        <v>282</v>
      </c>
      <c r="O594" s="111" t="s">
        <v>61</v>
      </c>
      <c r="S594" s="145"/>
      <c r="T594" s="145"/>
      <c r="U594" s="145"/>
      <c r="V594" s="145"/>
      <c r="W594" s="145"/>
      <c r="X594" s="145"/>
      <c r="Y594" s="145"/>
      <c r="Z594" s="145"/>
      <c r="AA594" s="145"/>
      <c r="AB594" s="145"/>
      <c r="AC594" s="145"/>
      <c r="AD594" s="145"/>
      <c r="AE594" s="145"/>
      <c r="AF594" s="145"/>
      <c r="AG594" s="145"/>
      <c r="AH594" s="145"/>
      <c r="AI594" s="145"/>
    </row>
    <row r="595" spans="2:35" s="111" customFormat="1" ht="13.8" x14ac:dyDescent="0.45">
      <c r="B595" s="350" t="e">
        <f>VLOOKUP(C595,[1]!Companies[#Data],3,FALSE)</f>
        <v>#REF!</v>
      </c>
      <c r="C595" s="111" t="s">
        <v>1163</v>
      </c>
      <c r="D595" s="111" t="s">
        <v>578</v>
      </c>
      <c r="E595" s="111" t="s">
        <v>586</v>
      </c>
      <c r="F595" s="111" t="s">
        <v>61</v>
      </c>
      <c r="G595" s="111" t="s">
        <v>61</v>
      </c>
      <c r="H595" s="111" t="s">
        <v>1153</v>
      </c>
      <c r="I595" s="111" t="s">
        <v>529</v>
      </c>
      <c r="J595" s="150">
        <v>258908.13999999998</v>
      </c>
      <c r="K595" s="111" t="s">
        <v>282</v>
      </c>
      <c r="L595" s="111" t="s">
        <v>282</v>
      </c>
      <c r="M595" s="111" t="s">
        <v>282</v>
      </c>
      <c r="O595" s="111" t="s">
        <v>61</v>
      </c>
      <c r="S595" s="145"/>
      <c r="T595" s="145"/>
      <c r="U595" s="145"/>
      <c r="V595" s="145"/>
      <c r="W595" s="145"/>
      <c r="X595" s="145"/>
      <c r="Y595" s="145"/>
      <c r="Z595" s="145"/>
      <c r="AA595" s="145"/>
      <c r="AB595" s="145"/>
      <c r="AC595" s="145"/>
      <c r="AD595" s="145"/>
      <c r="AE595" s="145"/>
      <c r="AF595" s="145"/>
      <c r="AG595" s="145"/>
      <c r="AH595" s="145"/>
      <c r="AI595" s="145"/>
    </row>
    <row r="596" spans="2:35" s="111" customFormat="1" ht="13.8" x14ac:dyDescent="0.45">
      <c r="B596" s="350" t="e">
        <f>VLOOKUP(C596,[1]!Companies[#Data],3,FALSE)</f>
        <v>#REF!</v>
      </c>
      <c r="C596" s="111" t="s">
        <v>1163</v>
      </c>
      <c r="D596" s="111" t="s">
        <v>578</v>
      </c>
      <c r="E596" s="111" t="s">
        <v>586</v>
      </c>
      <c r="F596" s="111" t="s">
        <v>61</v>
      </c>
      <c r="G596" s="111" t="s">
        <v>61</v>
      </c>
      <c r="H596" s="111" t="s">
        <v>1172</v>
      </c>
      <c r="I596" s="111" t="s">
        <v>529</v>
      </c>
      <c r="J596" s="150">
        <v>1800</v>
      </c>
      <c r="K596" s="111" t="s">
        <v>282</v>
      </c>
      <c r="L596" s="111" t="s">
        <v>282</v>
      </c>
      <c r="M596" s="111" t="s">
        <v>282</v>
      </c>
      <c r="O596" s="111" t="s">
        <v>61</v>
      </c>
      <c r="S596" s="145"/>
      <c r="T596" s="145"/>
      <c r="U596" s="145"/>
      <c r="V596" s="145"/>
      <c r="W596" s="145"/>
      <c r="X596" s="145"/>
      <c r="Y596" s="145"/>
      <c r="Z596" s="145"/>
      <c r="AA596" s="145"/>
      <c r="AB596" s="145"/>
      <c r="AC596" s="145"/>
      <c r="AD596" s="145"/>
      <c r="AE596" s="145"/>
      <c r="AF596" s="145"/>
      <c r="AG596" s="145"/>
      <c r="AH596" s="145"/>
      <c r="AI596" s="145"/>
    </row>
    <row r="597" spans="2:35" s="111" customFormat="1" ht="13.8" x14ac:dyDescent="0.45">
      <c r="B597" s="350" t="e">
        <f>VLOOKUP(C597,[1]!Companies[#Data],3,FALSE)</f>
        <v>#REF!</v>
      </c>
      <c r="C597" s="111" t="s">
        <v>1163</v>
      </c>
      <c r="D597" s="111" t="s">
        <v>578</v>
      </c>
      <c r="E597" s="111" t="s">
        <v>586</v>
      </c>
      <c r="F597" s="111" t="s">
        <v>61</v>
      </c>
      <c r="G597" s="111" t="s">
        <v>61</v>
      </c>
      <c r="H597" s="111" t="s">
        <v>1173</v>
      </c>
      <c r="I597" s="111" t="s">
        <v>529</v>
      </c>
      <c r="J597" s="150">
        <v>236708.19</v>
      </c>
      <c r="K597" s="111" t="s">
        <v>282</v>
      </c>
      <c r="L597" s="111" t="s">
        <v>282</v>
      </c>
      <c r="M597" s="111" t="s">
        <v>282</v>
      </c>
      <c r="O597" s="111" t="s">
        <v>61</v>
      </c>
      <c r="S597" s="145"/>
      <c r="T597" s="145"/>
      <c r="U597" s="145"/>
      <c r="V597" s="145"/>
      <c r="W597" s="145"/>
      <c r="X597" s="145"/>
      <c r="Y597" s="145"/>
      <c r="Z597" s="145"/>
      <c r="AA597" s="145"/>
      <c r="AB597" s="145"/>
      <c r="AC597" s="145"/>
      <c r="AD597" s="145"/>
      <c r="AE597" s="145"/>
      <c r="AF597" s="145"/>
      <c r="AG597" s="145"/>
      <c r="AH597" s="145"/>
      <c r="AI597" s="145"/>
    </row>
    <row r="598" spans="2:35" s="111" customFormat="1" ht="13.8" x14ac:dyDescent="0.45">
      <c r="B598" s="350" t="e">
        <f>VLOOKUP(C598,[1]!Companies[#Data],3,FALSE)</f>
        <v>#REF!</v>
      </c>
      <c r="C598" s="111" t="s">
        <v>1163</v>
      </c>
      <c r="D598" s="111" t="s">
        <v>578</v>
      </c>
      <c r="E598" s="111" t="s">
        <v>586</v>
      </c>
      <c r="F598" s="111" t="s">
        <v>61</v>
      </c>
      <c r="G598" s="111" t="s">
        <v>61</v>
      </c>
      <c r="H598" s="111" t="s">
        <v>1174</v>
      </c>
      <c r="I598" s="111" t="s">
        <v>529</v>
      </c>
      <c r="J598" s="150">
        <v>50</v>
      </c>
      <c r="K598" s="111" t="s">
        <v>282</v>
      </c>
      <c r="L598" s="111" t="s">
        <v>282</v>
      </c>
      <c r="M598" s="111" t="s">
        <v>282</v>
      </c>
      <c r="O598" s="111" t="s">
        <v>61</v>
      </c>
      <c r="S598" s="145"/>
      <c r="T598" s="145"/>
      <c r="U598" s="145"/>
      <c r="V598" s="145"/>
      <c r="W598" s="145"/>
      <c r="X598" s="145"/>
      <c r="Y598" s="145"/>
      <c r="Z598" s="145"/>
      <c r="AA598" s="145"/>
      <c r="AB598" s="145"/>
      <c r="AC598" s="145"/>
      <c r="AD598" s="145"/>
      <c r="AE598" s="145"/>
      <c r="AF598" s="145"/>
      <c r="AG598" s="145"/>
      <c r="AH598" s="145"/>
      <c r="AI598" s="145"/>
    </row>
    <row r="599" spans="2:35" s="111" customFormat="1" ht="13.8" x14ac:dyDescent="0.45">
      <c r="B599" s="350" t="e">
        <f>VLOOKUP(C599,[1]!Companies[#Data],3,FALSE)</f>
        <v>#REF!</v>
      </c>
      <c r="C599" s="111" t="s">
        <v>1163</v>
      </c>
      <c r="D599" s="111" t="s">
        <v>578</v>
      </c>
      <c r="E599" s="111" t="s">
        <v>586</v>
      </c>
      <c r="F599" s="111" t="s">
        <v>61</v>
      </c>
      <c r="G599" s="111" t="s">
        <v>61</v>
      </c>
      <c r="H599" s="111" t="s">
        <v>1175</v>
      </c>
      <c r="I599" s="111" t="s">
        <v>529</v>
      </c>
      <c r="J599" s="150">
        <v>300</v>
      </c>
      <c r="K599" s="111" t="s">
        <v>282</v>
      </c>
      <c r="L599" s="111" t="s">
        <v>282</v>
      </c>
      <c r="M599" s="111" t="s">
        <v>282</v>
      </c>
      <c r="O599" s="111" t="s">
        <v>61</v>
      </c>
      <c r="S599" s="145"/>
      <c r="T599" s="145"/>
      <c r="U599" s="145"/>
      <c r="V599" s="145"/>
      <c r="W599" s="145"/>
      <c r="X599" s="145"/>
      <c r="Y599" s="145"/>
      <c r="Z599" s="145"/>
      <c r="AA599" s="145"/>
      <c r="AB599" s="145"/>
      <c r="AC599" s="145"/>
      <c r="AD599" s="145"/>
      <c r="AE599" s="145"/>
      <c r="AF599" s="145"/>
      <c r="AG599" s="145"/>
      <c r="AH599" s="145"/>
      <c r="AI599" s="145"/>
    </row>
    <row r="600" spans="2:35" s="111" customFormat="1" ht="13.8" x14ac:dyDescent="0.45">
      <c r="B600" s="350" t="e">
        <f>VLOOKUP(C600,[1]!Companies[#Data],3,FALSE)</f>
        <v>#REF!</v>
      </c>
      <c r="C600" s="111" t="s">
        <v>1163</v>
      </c>
      <c r="D600" s="111" t="s">
        <v>578</v>
      </c>
      <c r="E600" s="111" t="s">
        <v>586</v>
      </c>
      <c r="F600" s="111" t="s">
        <v>61</v>
      </c>
      <c r="G600" s="111" t="s">
        <v>61</v>
      </c>
      <c r="H600" s="111" t="s">
        <v>1176</v>
      </c>
      <c r="I600" s="111" t="s">
        <v>529</v>
      </c>
      <c r="J600" s="150">
        <v>5800</v>
      </c>
      <c r="K600" s="111" t="s">
        <v>282</v>
      </c>
      <c r="L600" s="111" t="s">
        <v>282</v>
      </c>
      <c r="M600" s="111" t="s">
        <v>282</v>
      </c>
      <c r="O600" s="111" t="s">
        <v>61</v>
      </c>
      <c r="S600" s="145"/>
      <c r="T600" s="145"/>
      <c r="U600" s="145"/>
      <c r="V600" s="145"/>
      <c r="W600" s="145"/>
      <c r="X600" s="145"/>
      <c r="Y600" s="145"/>
      <c r="Z600" s="145"/>
      <c r="AA600" s="145"/>
      <c r="AB600" s="145"/>
      <c r="AC600" s="145"/>
      <c r="AD600" s="145"/>
      <c r="AE600" s="145"/>
      <c r="AF600" s="145"/>
      <c r="AG600" s="145"/>
      <c r="AH600" s="145"/>
      <c r="AI600" s="145"/>
    </row>
    <row r="601" spans="2:35" s="111" customFormat="1" ht="13.8" x14ac:dyDescent="0.45">
      <c r="B601" s="350" t="e">
        <f>VLOOKUP(C601,[1]!Companies[#Data],3,FALSE)</f>
        <v>#REF!</v>
      </c>
      <c r="C601" s="111" t="s">
        <v>1177</v>
      </c>
      <c r="D601" s="111" t="s">
        <v>578</v>
      </c>
      <c r="E601" s="111" t="s">
        <v>586</v>
      </c>
      <c r="F601" s="111" t="s">
        <v>61</v>
      </c>
      <c r="G601" s="111" t="s">
        <v>61</v>
      </c>
      <c r="H601" s="111" t="s">
        <v>1178</v>
      </c>
      <c r="I601" s="111" t="s">
        <v>529</v>
      </c>
      <c r="J601" s="150">
        <v>346853.24</v>
      </c>
      <c r="K601" s="111" t="s">
        <v>282</v>
      </c>
      <c r="L601" s="111" t="s">
        <v>282</v>
      </c>
      <c r="M601" s="111" t="s">
        <v>282</v>
      </c>
      <c r="O601" s="111" t="s">
        <v>61</v>
      </c>
      <c r="S601" s="145"/>
      <c r="T601" s="145"/>
      <c r="U601" s="145"/>
      <c r="V601" s="145"/>
      <c r="W601" s="145"/>
      <c r="X601" s="145"/>
      <c r="Y601" s="145"/>
      <c r="Z601" s="145"/>
      <c r="AA601" s="145"/>
      <c r="AB601" s="145"/>
      <c r="AC601" s="145"/>
      <c r="AD601" s="145"/>
      <c r="AE601" s="145"/>
      <c r="AF601" s="145"/>
      <c r="AG601" s="145"/>
      <c r="AH601" s="145"/>
      <c r="AI601" s="145"/>
    </row>
    <row r="602" spans="2:35" s="111" customFormat="1" ht="13.8" x14ac:dyDescent="0.45">
      <c r="B602" s="350" t="e">
        <f>VLOOKUP(C602,[1]!Companies[#Data],3,FALSE)</f>
        <v>#REF!</v>
      </c>
      <c r="C602" s="111" t="s">
        <v>1179</v>
      </c>
      <c r="D602" s="111" t="s">
        <v>578</v>
      </c>
      <c r="E602" s="111" t="s">
        <v>586</v>
      </c>
      <c r="F602" s="111" t="s">
        <v>61</v>
      </c>
      <c r="G602" s="111" t="s">
        <v>61</v>
      </c>
      <c r="H602" s="111" t="s">
        <v>1180</v>
      </c>
      <c r="I602" s="111" t="s">
        <v>529</v>
      </c>
      <c r="J602" s="150">
        <v>8408.64</v>
      </c>
      <c r="K602" s="111" t="s">
        <v>282</v>
      </c>
      <c r="L602" s="111" t="s">
        <v>282</v>
      </c>
      <c r="M602" s="111" t="s">
        <v>282</v>
      </c>
      <c r="O602" s="111" t="s">
        <v>61</v>
      </c>
      <c r="S602" s="145"/>
      <c r="T602" s="145"/>
      <c r="U602" s="145"/>
      <c r="V602" s="145"/>
      <c r="W602" s="145"/>
      <c r="X602" s="145"/>
      <c r="Y602" s="145"/>
      <c r="Z602" s="145"/>
      <c r="AA602" s="145"/>
      <c r="AB602" s="145"/>
      <c r="AC602" s="145"/>
      <c r="AD602" s="145"/>
      <c r="AE602" s="145"/>
      <c r="AF602" s="145"/>
      <c r="AG602" s="145"/>
      <c r="AH602" s="145"/>
      <c r="AI602" s="145"/>
    </row>
    <row r="603" spans="2:35" s="111" customFormat="1" ht="13.8" x14ac:dyDescent="0.45">
      <c r="B603" s="350" t="e">
        <f>VLOOKUP(C603,[1]!Companies[#Data],3,FALSE)</f>
        <v>#REF!</v>
      </c>
      <c r="C603" s="111" t="s">
        <v>1179</v>
      </c>
      <c r="D603" s="111" t="s">
        <v>578</v>
      </c>
      <c r="E603" s="111" t="s">
        <v>586</v>
      </c>
      <c r="F603" s="111" t="s">
        <v>61</v>
      </c>
      <c r="G603" s="111" t="s">
        <v>61</v>
      </c>
      <c r="H603" s="111" t="s">
        <v>1181</v>
      </c>
      <c r="I603" s="111" t="s">
        <v>529</v>
      </c>
      <c r="J603" s="150">
        <v>144096.17000000001</v>
      </c>
      <c r="K603" s="111" t="s">
        <v>282</v>
      </c>
      <c r="L603" s="111" t="s">
        <v>282</v>
      </c>
      <c r="M603" s="111" t="s">
        <v>282</v>
      </c>
      <c r="O603" s="111" t="s">
        <v>61</v>
      </c>
      <c r="S603" s="145"/>
      <c r="T603" s="145"/>
      <c r="U603" s="145"/>
      <c r="V603" s="145"/>
      <c r="W603" s="145"/>
      <c r="X603" s="145"/>
      <c r="Y603" s="145"/>
      <c r="Z603" s="145"/>
      <c r="AA603" s="145"/>
      <c r="AB603" s="145"/>
      <c r="AC603" s="145"/>
      <c r="AD603" s="145"/>
      <c r="AE603" s="145"/>
      <c r="AF603" s="145"/>
      <c r="AG603" s="145"/>
      <c r="AH603" s="145"/>
      <c r="AI603" s="145"/>
    </row>
    <row r="604" spans="2:35" s="111" customFormat="1" ht="13.8" x14ac:dyDescent="0.45">
      <c r="B604" s="350" t="e">
        <f>VLOOKUP(C604,[1]!Companies[#Data],3,FALSE)</f>
        <v>#REF!</v>
      </c>
      <c r="C604" s="111" t="s">
        <v>1179</v>
      </c>
      <c r="D604" s="111" t="s">
        <v>578</v>
      </c>
      <c r="E604" s="111" t="s">
        <v>586</v>
      </c>
      <c r="F604" s="111" t="s">
        <v>61</v>
      </c>
      <c r="G604" s="111" t="s">
        <v>61</v>
      </c>
      <c r="H604" s="111" t="s">
        <v>1182</v>
      </c>
      <c r="I604" s="111" t="s">
        <v>529</v>
      </c>
      <c r="J604" s="150">
        <v>475427.69999999995</v>
      </c>
      <c r="K604" s="111" t="s">
        <v>282</v>
      </c>
      <c r="L604" s="111" t="s">
        <v>282</v>
      </c>
      <c r="M604" s="111" t="s">
        <v>282</v>
      </c>
      <c r="O604" s="111" t="s">
        <v>61</v>
      </c>
      <c r="S604" s="145"/>
      <c r="T604" s="145"/>
      <c r="U604" s="145"/>
      <c r="V604" s="145"/>
      <c r="W604" s="145"/>
      <c r="X604" s="145"/>
      <c r="Y604" s="145"/>
      <c r="Z604" s="145"/>
      <c r="AA604" s="145"/>
      <c r="AB604" s="145"/>
      <c r="AC604" s="145"/>
      <c r="AD604" s="145"/>
      <c r="AE604" s="145"/>
      <c r="AF604" s="145"/>
      <c r="AG604" s="145"/>
      <c r="AH604" s="145"/>
      <c r="AI604" s="145"/>
    </row>
    <row r="605" spans="2:35" s="111" customFormat="1" ht="13.8" x14ac:dyDescent="0.45">
      <c r="B605" s="350" t="e">
        <f>VLOOKUP(C605,[1]!Companies[#Data],3,FALSE)</f>
        <v>#REF!</v>
      </c>
      <c r="C605" s="111" t="s">
        <v>1179</v>
      </c>
      <c r="D605" s="111" t="s">
        <v>578</v>
      </c>
      <c r="E605" s="111" t="s">
        <v>586</v>
      </c>
      <c r="F605" s="111" t="s">
        <v>61</v>
      </c>
      <c r="G605" s="111" t="s">
        <v>61</v>
      </c>
      <c r="H605" s="111" t="s">
        <v>1183</v>
      </c>
      <c r="I605" s="111" t="s">
        <v>529</v>
      </c>
      <c r="J605" s="150">
        <v>488089.82999999996</v>
      </c>
      <c r="K605" s="111" t="s">
        <v>282</v>
      </c>
      <c r="L605" s="111" t="s">
        <v>282</v>
      </c>
      <c r="M605" s="111" t="s">
        <v>282</v>
      </c>
      <c r="O605" s="111" t="s">
        <v>61</v>
      </c>
      <c r="S605" s="145"/>
      <c r="T605" s="145"/>
      <c r="U605" s="145"/>
      <c r="V605" s="145"/>
      <c r="W605" s="145"/>
      <c r="X605" s="145"/>
      <c r="Y605" s="145"/>
      <c r="Z605" s="145"/>
      <c r="AA605" s="145"/>
      <c r="AB605" s="145"/>
      <c r="AC605" s="145"/>
      <c r="AD605" s="145"/>
      <c r="AE605" s="145"/>
      <c r="AF605" s="145"/>
      <c r="AG605" s="145"/>
      <c r="AH605" s="145"/>
      <c r="AI605" s="145"/>
    </row>
    <row r="606" spans="2:35" s="111" customFormat="1" ht="13.8" x14ac:dyDescent="0.45">
      <c r="B606" s="350" t="e">
        <f>VLOOKUP(C606,[1]!Companies[#Data],3,FALSE)</f>
        <v>#REF!</v>
      </c>
      <c r="C606" s="111" t="s">
        <v>1179</v>
      </c>
      <c r="D606" s="111" t="s">
        <v>578</v>
      </c>
      <c r="E606" s="111" t="s">
        <v>586</v>
      </c>
      <c r="F606" s="111" t="s">
        <v>61</v>
      </c>
      <c r="G606" s="111" t="s">
        <v>61</v>
      </c>
      <c r="H606" s="111" t="s">
        <v>1184</v>
      </c>
      <c r="I606" s="111" t="s">
        <v>529</v>
      </c>
      <c r="J606" s="150">
        <v>76104</v>
      </c>
      <c r="K606" s="111" t="s">
        <v>282</v>
      </c>
      <c r="L606" s="111" t="s">
        <v>282</v>
      </c>
      <c r="M606" s="111" t="s">
        <v>282</v>
      </c>
      <c r="O606" s="111" t="s">
        <v>61</v>
      </c>
      <c r="S606" s="145"/>
      <c r="T606" s="145"/>
      <c r="U606" s="145"/>
      <c r="V606" s="145"/>
      <c r="W606" s="145"/>
      <c r="X606" s="145"/>
      <c r="Y606" s="145"/>
      <c r="Z606" s="145"/>
      <c r="AA606" s="145"/>
      <c r="AB606" s="145"/>
      <c r="AC606" s="145"/>
      <c r="AD606" s="145"/>
      <c r="AE606" s="145"/>
      <c r="AF606" s="145"/>
      <c r="AG606" s="145"/>
      <c r="AH606" s="145"/>
      <c r="AI606" s="145"/>
    </row>
    <row r="607" spans="2:35" s="111" customFormat="1" ht="13.8" x14ac:dyDescent="0.45">
      <c r="B607" s="350" t="e">
        <f>VLOOKUP(C607,[1]!Companies[#Data],3,FALSE)</f>
        <v>#REF!</v>
      </c>
      <c r="C607" s="111" t="s">
        <v>1179</v>
      </c>
      <c r="D607" s="111" t="s">
        <v>578</v>
      </c>
      <c r="E607" s="111" t="s">
        <v>586</v>
      </c>
      <c r="F607" s="111" t="s">
        <v>61</v>
      </c>
      <c r="G607" s="111" t="s">
        <v>61</v>
      </c>
      <c r="H607" s="111" t="s">
        <v>1127</v>
      </c>
      <c r="I607" s="111" t="s">
        <v>529</v>
      </c>
      <c r="J607" s="150">
        <v>456328.24</v>
      </c>
      <c r="K607" s="111" t="s">
        <v>282</v>
      </c>
      <c r="L607" s="111" t="s">
        <v>282</v>
      </c>
      <c r="M607" s="111" t="s">
        <v>282</v>
      </c>
      <c r="O607" s="111" t="s">
        <v>61</v>
      </c>
      <c r="S607" s="145"/>
      <c r="T607" s="145"/>
      <c r="U607" s="145"/>
      <c r="V607" s="145"/>
      <c r="W607" s="145"/>
      <c r="X607" s="145"/>
      <c r="Y607" s="145"/>
      <c r="Z607" s="145"/>
      <c r="AA607" s="145"/>
      <c r="AB607" s="145"/>
      <c r="AC607" s="145"/>
      <c r="AD607" s="145"/>
      <c r="AE607" s="145"/>
      <c r="AF607" s="145"/>
      <c r="AG607" s="145"/>
      <c r="AH607" s="145"/>
      <c r="AI607" s="145"/>
    </row>
    <row r="608" spans="2:35" s="111" customFormat="1" ht="13.8" x14ac:dyDescent="0.45">
      <c r="B608" s="350" t="e">
        <f>VLOOKUP(C608,[1]!Companies[#Data],3,FALSE)</f>
        <v>#REF!</v>
      </c>
      <c r="C608" s="111" t="s">
        <v>1179</v>
      </c>
      <c r="D608" s="111" t="s">
        <v>578</v>
      </c>
      <c r="E608" s="111" t="s">
        <v>586</v>
      </c>
      <c r="F608" s="111" t="s">
        <v>61</v>
      </c>
      <c r="G608" s="111" t="s">
        <v>61</v>
      </c>
      <c r="H608" s="111" t="s">
        <v>1185</v>
      </c>
      <c r="I608" s="111" t="s">
        <v>529</v>
      </c>
      <c r="J608" s="150">
        <v>178779.07</v>
      </c>
      <c r="K608" s="111" t="s">
        <v>282</v>
      </c>
      <c r="L608" s="111" t="s">
        <v>282</v>
      </c>
      <c r="M608" s="111" t="s">
        <v>282</v>
      </c>
      <c r="O608" s="111" t="s">
        <v>61</v>
      </c>
      <c r="S608" s="145"/>
      <c r="T608" s="145"/>
      <c r="U608" s="145"/>
      <c r="V608" s="145"/>
      <c r="W608" s="145"/>
      <c r="X608" s="145"/>
      <c r="Y608" s="145"/>
      <c r="Z608" s="145"/>
      <c r="AA608" s="145"/>
      <c r="AB608" s="145"/>
      <c r="AC608" s="145"/>
      <c r="AD608" s="145"/>
      <c r="AE608" s="145"/>
      <c r="AF608" s="145"/>
      <c r="AG608" s="145"/>
      <c r="AH608" s="145"/>
      <c r="AI608" s="145"/>
    </row>
    <row r="609" spans="2:35" s="111" customFormat="1" ht="13.8" x14ac:dyDescent="0.45">
      <c r="B609" s="350" t="e">
        <f>VLOOKUP(C609,[1]!Companies[#Data],3,FALSE)</f>
        <v>#REF!</v>
      </c>
      <c r="C609" s="111" t="s">
        <v>1179</v>
      </c>
      <c r="D609" s="111" t="s">
        <v>578</v>
      </c>
      <c r="E609" s="111" t="s">
        <v>586</v>
      </c>
      <c r="F609" s="111" t="s">
        <v>61</v>
      </c>
      <c r="G609" s="111" t="s">
        <v>61</v>
      </c>
      <c r="H609" s="111" t="s">
        <v>1141</v>
      </c>
      <c r="I609" s="111" t="s">
        <v>529</v>
      </c>
      <c r="J609" s="150">
        <v>140895.43</v>
      </c>
      <c r="K609" s="111" t="s">
        <v>282</v>
      </c>
      <c r="L609" s="111" t="s">
        <v>282</v>
      </c>
      <c r="M609" s="111" t="s">
        <v>282</v>
      </c>
      <c r="O609" s="111" t="s">
        <v>61</v>
      </c>
      <c r="S609" s="145"/>
      <c r="T609" s="145"/>
      <c r="U609" s="145"/>
      <c r="V609" s="145"/>
      <c r="W609" s="145"/>
      <c r="X609" s="145"/>
      <c r="Y609" s="145"/>
      <c r="Z609" s="145"/>
      <c r="AA609" s="145"/>
      <c r="AB609" s="145"/>
      <c r="AC609" s="145"/>
      <c r="AD609" s="145"/>
      <c r="AE609" s="145"/>
      <c r="AF609" s="145"/>
      <c r="AG609" s="145"/>
      <c r="AH609" s="145"/>
      <c r="AI609" s="145"/>
    </row>
    <row r="610" spans="2:35" s="111" customFormat="1" ht="13.8" x14ac:dyDescent="0.45">
      <c r="B610" s="350" t="e">
        <f>VLOOKUP(C610,[1]!Companies[#Data],3,FALSE)</f>
        <v>#REF!</v>
      </c>
      <c r="C610" s="111" t="s">
        <v>1179</v>
      </c>
      <c r="D610" s="111" t="s">
        <v>578</v>
      </c>
      <c r="E610" s="111" t="s">
        <v>586</v>
      </c>
      <c r="F610" s="111" t="s">
        <v>61</v>
      </c>
      <c r="G610" s="111" t="s">
        <v>61</v>
      </c>
      <c r="H610" s="111" t="s">
        <v>1143</v>
      </c>
      <c r="I610" s="111" t="s">
        <v>529</v>
      </c>
      <c r="J610" s="150">
        <v>286748.95</v>
      </c>
      <c r="K610" s="111" t="s">
        <v>282</v>
      </c>
      <c r="L610" s="111" t="s">
        <v>282</v>
      </c>
      <c r="M610" s="111" t="s">
        <v>282</v>
      </c>
      <c r="O610" s="111" t="s">
        <v>61</v>
      </c>
      <c r="S610" s="145"/>
      <c r="T610" s="145"/>
      <c r="U610" s="145"/>
      <c r="V610" s="145"/>
      <c r="W610" s="145"/>
      <c r="X610" s="145"/>
      <c r="Y610" s="145"/>
      <c r="Z610" s="145"/>
      <c r="AA610" s="145"/>
      <c r="AB610" s="145"/>
      <c r="AC610" s="145"/>
      <c r="AD610" s="145"/>
      <c r="AE610" s="145"/>
      <c r="AF610" s="145"/>
      <c r="AG610" s="145"/>
      <c r="AH610" s="145"/>
      <c r="AI610" s="145"/>
    </row>
    <row r="611" spans="2:35" s="111" customFormat="1" ht="13.8" x14ac:dyDescent="0.45">
      <c r="B611" s="350" t="e">
        <f>VLOOKUP(C611,[1]!Companies[#Data],3,FALSE)</f>
        <v>#REF!</v>
      </c>
      <c r="C611" s="111" t="s">
        <v>1179</v>
      </c>
      <c r="D611" s="111" t="s">
        <v>578</v>
      </c>
      <c r="E611" s="111" t="s">
        <v>586</v>
      </c>
      <c r="F611" s="111" t="s">
        <v>61</v>
      </c>
      <c r="G611" s="111" t="s">
        <v>61</v>
      </c>
      <c r="H611" s="111" t="s">
        <v>1144</v>
      </c>
      <c r="I611" s="111" t="s">
        <v>529</v>
      </c>
      <c r="J611" s="150">
        <v>468515.59</v>
      </c>
      <c r="K611" s="111" t="s">
        <v>282</v>
      </c>
      <c r="L611" s="111" t="s">
        <v>282</v>
      </c>
      <c r="M611" s="111" t="s">
        <v>282</v>
      </c>
      <c r="O611" s="111" t="s">
        <v>61</v>
      </c>
      <c r="S611" s="145"/>
      <c r="T611" s="145"/>
      <c r="U611" s="145"/>
      <c r="V611" s="145"/>
      <c r="W611" s="145"/>
      <c r="X611" s="145"/>
      <c r="Y611" s="145"/>
      <c r="Z611" s="145"/>
      <c r="AA611" s="145"/>
      <c r="AB611" s="145"/>
      <c r="AC611" s="145"/>
      <c r="AD611" s="145"/>
      <c r="AE611" s="145"/>
      <c r="AF611" s="145"/>
      <c r="AG611" s="145"/>
      <c r="AH611" s="145"/>
      <c r="AI611" s="145"/>
    </row>
    <row r="612" spans="2:35" s="111" customFormat="1" ht="13.8" x14ac:dyDescent="0.45">
      <c r="B612" s="350" t="e">
        <f>VLOOKUP(C612,[1]!Companies[#Data],3,FALSE)</f>
        <v>#REF!</v>
      </c>
      <c r="C612" s="111" t="s">
        <v>1179</v>
      </c>
      <c r="D612" s="111" t="s">
        <v>578</v>
      </c>
      <c r="E612" s="111" t="s">
        <v>586</v>
      </c>
      <c r="F612" s="111" t="s">
        <v>61</v>
      </c>
      <c r="G612" s="111" t="s">
        <v>61</v>
      </c>
      <c r="H612" s="111" t="s">
        <v>1171</v>
      </c>
      <c r="I612" s="111" t="s">
        <v>529</v>
      </c>
      <c r="J612" s="150">
        <v>41812.97</v>
      </c>
      <c r="K612" s="111" t="s">
        <v>282</v>
      </c>
      <c r="L612" s="111" t="s">
        <v>282</v>
      </c>
      <c r="M612" s="111" t="s">
        <v>282</v>
      </c>
      <c r="O612" s="111" t="s">
        <v>61</v>
      </c>
      <c r="S612" s="145"/>
      <c r="T612" s="145"/>
      <c r="U612" s="145"/>
      <c r="V612" s="145"/>
      <c r="W612" s="145"/>
      <c r="X612" s="145"/>
      <c r="Y612" s="145"/>
      <c r="Z612" s="145"/>
      <c r="AA612" s="145"/>
      <c r="AB612" s="145"/>
      <c r="AC612" s="145"/>
      <c r="AD612" s="145"/>
      <c r="AE612" s="145"/>
      <c r="AF612" s="145"/>
      <c r="AG612" s="145"/>
      <c r="AH612" s="145"/>
      <c r="AI612" s="145"/>
    </row>
    <row r="613" spans="2:35" s="111" customFormat="1" ht="13.8" x14ac:dyDescent="0.45">
      <c r="B613" s="350" t="e">
        <f>VLOOKUP(C613,[1]!Companies[#Data],3,FALSE)</f>
        <v>#REF!</v>
      </c>
      <c r="C613" s="111" t="s">
        <v>1179</v>
      </c>
      <c r="D613" s="111" t="s">
        <v>578</v>
      </c>
      <c r="E613" s="111" t="s">
        <v>586</v>
      </c>
      <c r="F613" s="111" t="s">
        <v>61</v>
      </c>
      <c r="G613" s="111" t="s">
        <v>61</v>
      </c>
      <c r="H613" s="111" t="s">
        <v>1145</v>
      </c>
      <c r="I613" s="111" t="s">
        <v>529</v>
      </c>
      <c r="J613" s="150">
        <v>147841.85999999999</v>
      </c>
      <c r="K613" s="111" t="s">
        <v>282</v>
      </c>
      <c r="L613" s="111" t="s">
        <v>282</v>
      </c>
      <c r="M613" s="111" t="s">
        <v>282</v>
      </c>
      <c r="O613" s="111" t="s">
        <v>61</v>
      </c>
      <c r="S613" s="145"/>
      <c r="T613" s="145"/>
      <c r="U613" s="145"/>
      <c r="V613" s="145"/>
      <c r="W613" s="145"/>
      <c r="X613" s="145"/>
      <c r="Y613" s="145"/>
      <c r="Z613" s="145"/>
      <c r="AA613" s="145"/>
      <c r="AB613" s="145"/>
      <c r="AC613" s="145"/>
      <c r="AD613" s="145"/>
      <c r="AE613" s="145"/>
      <c r="AF613" s="145"/>
      <c r="AG613" s="145"/>
      <c r="AH613" s="145"/>
      <c r="AI613" s="145"/>
    </row>
    <row r="614" spans="2:35" s="111" customFormat="1" ht="13.8" x14ac:dyDescent="0.45">
      <c r="B614" s="350" t="e">
        <f>VLOOKUP(C614,[1]!Companies[#Data],3,FALSE)</f>
        <v>#REF!</v>
      </c>
      <c r="C614" s="111" t="s">
        <v>1179</v>
      </c>
      <c r="D614" s="111" t="s">
        <v>578</v>
      </c>
      <c r="E614" s="111" t="s">
        <v>586</v>
      </c>
      <c r="F614" s="111" t="s">
        <v>61</v>
      </c>
      <c r="G614" s="111" t="s">
        <v>61</v>
      </c>
      <c r="H614" s="111" t="s">
        <v>1186</v>
      </c>
      <c r="I614" s="111" t="s">
        <v>529</v>
      </c>
      <c r="J614" s="150">
        <v>240729.28</v>
      </c>
      <c r="K614" s="111" t="s">
        <v>282</v>
      </c>
      <c r="L614" s="111" t="s">
        <v>282</v>
      </c>
      <c r="M614" s="111" t="s">
        <v>282</v>
      </c>
      <c r="O614" s="111" t="s">
        <v>61</v>
      </c>
      <c r="S614" s="145"/>
      <c r="T614" s="145"/>
      <c r="U614" s="145"/>
      <c r="V614" s="145"/>
      <c r="W614" s="145"/>
      <c r="X614" s="145"/>
      <c r="Y614" s="145"/>
      <c r="Z614" s="145"/>
      <c r="AA614" s="145"/>
      <c r="AB614" s="145"/>
      <c r="AC614" s="145"/>
      <c r="AD614" s="145"/>
      <c r="AE614" s="145"/>
      <c r="AF614" s="145"/>
      <c r="AG614" s="145"/>
      <c r="AH614" s="145"/>
      <c r="AI614" s="145"/>
    </row>
    <row r="615" spans="2:35" s="111" customFormat="1" ht="13.8" x14ac:dyDescent="0.45">
      <c r="B615" s="350" t="e">
        <f>VLOOKUP(C615,[1]!Companies[#Data],3,FALSE)</f>
        <v>#REF!</v>
      </c>
      <c r="C615" s="111" t="s">
        <v>1179</v>
      </c>
      <c r="D615" s="111" t="s">
        <v>578</v>
      </c>
      <c r="E615" s="111" t="s">
        <v>586</v>
      </c>
      <c r="F615" s="111" t="s">
        <v>61</v>
      </c>
      <c r="G615" s="111" t="s">
        <v>61</v>
      </c>
      <c r="H615" s="111" t="s">
        <v>1187</v>
      </c>
      <c r="I615" s="111" t="s">
        <v>529</v>
      </c>
      <c r="J615" s="150">
        <v>300396.28999999998</v>
      </c>
      <c r="K615" s="111" t="s">
        <v>282</v>
      </c>
      <c r="L615" s="111" t="s">
        <v>282</v>
      </c>
      <c r="M615" s="111" t="s">
        <v>282</v>
      </c>
      <c r="O615" s="111" t="s">
        <v>61</v>
      </c>
      <c r="S615" s="145"/>
      <c r="T615" s="145"/>
      <c r="U615" s="145"/>
      <c r="V615" s="145"/>
      <c r="W615" s="145"/>
      <c r="X615" s="145"/>
      <c r="Y615" s="145"/>
      <c r="Z615" s="145"/>
      <c r="AA615" s="145"/>
      <c r="AB615" s="145"/>
      <c r="AC615" s="145"/>
      <c r="AD615" s="145"/>
      <c r="AE615" s="145"/>
      <c r="AF615" s="145"/>
      <c r="AG615" s="145"/>
      <c r="AH615" s="145"/>
      <c r="AI615" s="145"/>
    </row>
    <row r="616" spans="2:35" s="111" customFormat="1" ht="13.8" x14ac:dyDescent="0.45">
      <c r="B616" s="350" t="e">
        <f>VLOOKUP(C616,[1]!Companies[#Data],3,FALSE)</f>
        <v>#REF!</v>
      </c>
      <c r="C616" s="111" t="s">
        <v>1179</v>
      </c>
      <c r="D616" s="111" t="s">
        <v>578</v>
      </c>
      <c r="E616" s="111" t="s">
        <v>586</v>
      </c>
      <c r="F616" s="111" t="s">
        <v>61</v>
      </c>
      <c r="G616" s="111" t="s">
        <v>61</v>
      </c>
      <c r="H616" s="111" t="s">
        <v>1188</v>
      </c>
      <c r="I616" s="111" t="s">
        <v>529</v>
      </c>
      <c r="J616" s="150">
        <v>122907.53</v>
      </c>
      <c r="K616" s="111" t="s">
        <v>282</v>
      </c>
      <c r="L616" s="111" t="s">
        <v>282</v>
      </c>
      <c r="M616" s="111" t="s">
        <v>282</v>
      </c>
      <c r="O616" s="111" t="s">
        <v>61</v>
      </c>
      <c r="S616" s="145"/>
      <c r="T616" s="145"/>
      <c r="U616" s="145"/>
      <c r="V616" s="145"/>
      <c r="W616" s="145"/>
      <c r="X616" s="145"/>
      <c r="Y616" s="145"/>
      <c r="Z616" s="145"/>
      <c r="AA616" s="145"/>
      <c r="AB616" s="145"/>
      <c r="AC616" s="145"/>
      <c r="AD616" s="145"/>
      <c r="AE616" s="145"/>
      <c r="AF616" s="145"/>
      <c r="AG616" s="145"/>
      <c r="AH616" s="145"/>
      <c r="AI616" s="145"/>
    </row>
    <row r="617" spans="2:35" s="111" customFormat="1" ht="13.8" x14ac:dyDescent="0.45">
      <c r="B617" s="350" t="e">
        <f>VLOOKUP(C617,[1]!Companies[#Data],3,FALSE)</f>
        <v>#REF!</v>
      </c>
      <c r="C617" s="111" t="s">
        <v>1179</v>
      </c>
      <c r="D617" s="111" t="s">
        <v>578</v>
      </c>
      <c r="E617" s="111" t="s">
        <v>586</v>
      </c>
      <c r="F617" s="111" t="s">
        <v>61</v>
      </c>
      <c r="G617" s="111" t="s">
        <v>61</v>
      </c>
      <c r="H617" s="111" t="s">
        <v>1189</v>
      </c>
      <c r="I617" s="111" t="s">
        <v>529</v>
      </c>
      <c r="J617" s="150">
        <v>161832</v>
      </c>
      <c r="K617" s="111" t="s">
        <v>282</v>
      </c>
      <c r="L617" s="111" t="s">
        <v>282</v>
      </c>
      <c r="M617" s="111" t="s">
        <v>282</v>
      </c>
      <c r="O617" s="111" t="s">
        <v>61</v>
      </c>
      <c r="S617" s="145"/>
      <c r="T617" s="145"/>
      <c r="U617" s="145"/>
      <c r="V617" s="145"/>
      <c r="W617" s="145"/>
      <c r="X617" s="145"/>
      <c r="Y617" s="145"/>
      <c r="Z617" s="145"/>
      <c r="AA617" s="145"/>
      <c r="AB617" s="145"/>
      <c r="AC617" s="145"/>
      <c r="AD617" s="145"/>
      <c r="AE617" s="145"/>
      <c r="AF617" s="145"/>
      <c r="AG617" s="145"/>
      <c r="AH617" s="145"/>
      <c r="AI617" s="145"/>
    </row>
    <row r="618" spans="2:35" s="111" customFormat="1" ht="13.8" x14ac:dyDescent="0.45">
      <c r="B618" s="350" t="e">
        <f>VLOOKUP(C618,[1]!Companies[#Data],3,FALSE)</f>
        <v>#REF!</v>
      </c>
      <c r="C618" s="111" t="s">
        <v>1179</v>
      </c>
      <c r="D618" s="111" t="s">
        <v>578</v>
      </c>
      <c r="E618" s="111" t="s">
        <v>586</v>
      </c>
      <c r="F618" s="111" t="s">
        <v>61</v>
      </c>
      <c r="G618" s="111" t="s">
        <v>61</v>
      </c>
      <c r="H618" s="111" t="s">
        <v>1190</v>
      </c>
      <c r="I618" s="111" t="s">
        <v>529</v>
      </c>
      <c r="J618" s="150">
        <v>772890.9</v>
      </c>
      <c r="K618" s="111" t="s">
        <v>282</v>
      </c>
      <c r="L618" s="111" t="s">
        <v>282</v>
      </c>
      <c r="M618" s="111" t="s">
        <v>282</v>
      </c>
      <c r="O618" s="111" t="s">
        <v>61</v>
      </c>
      <c r="S618" s="145"/>
      <c r="T618" s="145"/>
      <c r="U618" s="145"/>
      <c r="V618" s="145"/>
      <c r="W618" s="145"/>
      <c r="X618" s="145"/>
      <c r="Y618" s="145"/>
      <c r="Z618" s="145"/>
      <c r="AA618" s="145"/>
      <c r="AB618" s="145"/>
      <c r="AC618" s="145"/>
      <c r="AD618" s="145"/>
      <c r="AE618" s="145"/>
      <c r="AF618" s="145"/>
      <c r="AG618" s="145"/>
      <c r="AH618" s="145"/>
      <c r="AI618" s="145"/>
    </row>
    <row r="619" spans="2:35" s="111" customFormat="1" ht="13.8" x14ac:dyDescent="0.45">
      <c r="B619" s="350" t="e">
        <f>VLOOKUP(C619,[1]!Companies[#Data],3,FALSE)</f>
        <v>#REF!</v>
      </c>
      <c r="C619" s="111" t="s">
        <v>1179</v>
      </c>
      <c r="D619" s="111" t="s">
        <v>578</v>
      </c>
      <c r="E619" s="111" t="s">
        <v>586</v>
      </c>
      <c r="F619" s="111" t="s">
        <v>61</v>
      </c>
      <c r="G619" s="111" t="s">
        <v>61</v>
      </c>
      <c r="H619" s="111" t="s">
        <v>1153</v>
      </c>
      <c r="I619" s="111" t="s">
        <v>529</v>
      </c>
      <c r="J619" s="150">
        <v>303106.96999999997</v>
      </c>
      <c r="K619" s="111" t="s">
        <v>282</v>
      </c>
      <c r="L619" s="111" t="s">
        <v>282</v>
      </c>
      <c r="M619" s="111" t="s">
        <v>282</v>
      </c>
      <c r="O619" s="111" t="s">
        <v>61</v>
      </c>
      <c r="S619" s="145"/>
      <c r="T619" s="145"/>
      <c r="U619" s="145"/>
      <c r="V619" s="145"/>
      <c r="W619" s="145"/>
      <c r="X619" s="145"/>
      <c r="Y619" s="145"/>
      <c r="Z619" s="145"/>
      <c r="AA619" s="145"/>
      <c r="AB619" s="145"/>
      <c r="AC619" s="145"/>
      <c r="AD619" s="145"/>
      <c r="AE619" s="145"/>
      <c r="AF619" s="145"/>
      <c r="AG619" s="145"/>
      <c r="AH619" s="145"/>
      <c r="AI619" s="145"/>
    </row>
    <row r="620" spans="2:35" s="111" customFormat="1" ht="13.8" x14ac:dyDescent="0.45">
      <c r="B620" s="350" t="e">
        <f>VLOOKUP(C620,[1]!Companies[#Data],3,FALSE)</f>
        <v>#REF!</v>
      </c>
      <c r="C620" s="111" t="s">
        <v>1179</v>
      </c>
      <c r="D620" s="111" t="s">
        <v>578</v>
      </c>
      <c r="E620" s="111" t="s">
        <v>586</v>
      </c>
      <c r="F620" s="111" t="s">
        <v>61</v>
      </c>
      <c r="G620" s="111" t="s">
        <v>61</v>
      </c>
      <c r="H620" s="111" t="s">
        <v>1191</v>
      </c>
      <c r="I620" s="111" t="s">
        <v>529</v>
      </c>
      <c r="J620" s="150">
        <v>211716.89</v>
      </c>
      <c r="K620" s="111" t="s">
        <v>282</v>
      </c>
      <c r="L620" s="111" t="s">
        <v>282</v>
      </c>
      <c r="M620" s="111" t="s">
        <v>282</v>
      </c>
      <c r="O620" s="111" t="s">
        <v>61</v>
      </c>
      <c r="S620" s="145"/>
      <c r="T620" s="145"/>
      <c r="U620" s="145"/>
      <c r="V620" s="145"/>
      <c r="W620" s="145"/>
      <c r="X620" s="145"/>
      <c r="Y620" s="145"/>
      <c r="Z620" s="145"/>
      <c r="AA620" s="145"/>
      <c r="AB620" s="145"/>
      <c r="AC620" s="145"/>
      <c r="AD620" s="145"/>
      <c r="AE620" s="145"/>
      <c r="AF620" s="145"/>
      <c r="AG620" s="145"/>
      <c r="AH620" s="145"/>
      <c r="AI620" s="145"/>
    </row>
    <row r="621" spans="2:35" s="111" customFormat="1" ht="13.8" x14ac:dyDescent="0.45">
      <c r="B621" s="350" t="e">
        <f>VLOOKUP(C621,[1]!Companies[#Data],3,FALSE)</f>
        <v>#REF!</v>
      </c>
      <c r="C621" s="111" t="s">
        <v>1179</v>
      </c>
      <c r="D621" s="111" t="s">
        <v>578</v>
      </c>
      <c r="E621" s="111" t="s">
        <v>586</v>
      </c>
      <c r="F621" s="111" t="s">
        <v>61</v>
      </c>
      <c r="G621" s="111" t="s">
        <v>61</v>
      </c>
      <c r="H621" s="111" t="s">
        <v>1192</v>
      </c>
      <c r="I621" s="111" t="s">
        <v>529</v>
      </c>
      <c r="J621" s="150">
        <v>370.2</v>
      </c>
      <c r="K621" s="111" t="s">
        <v>282</v>
      </c>
      <c r="L621" s="111" t="s">
        <v>282</v>
      </c>
      <c r="M621" s="111" t="s">
        <v>282</v>
      </c>
      <c r="O621" s="111" t="s">
        <v>61</v>
      </c>
      <c r="S621" s="145"/>
      <c r="T621" s="145"/>
      <c r="U621" s="145"/>
      <c r="V621" s="145"/>
      <c r="W621" s="145"/>
      <c r="X621" s="145"/>
      <c r="Y621" s="145"/>
      <c r="Z621" s="145"/>
      <c r="AA621" s="145"/>
      <c r="AB621" s="145"/>
      <c r="AC621" s="145"/>
      <c r="AD621" s="145"/>
      <c r="AE621" s="145"/>
      <c r="AF621" s="145"/>
      <c r="AG621" s="145"/>
      <c r="AH621" s="145"/>
      <c r="AI621" s="145"/>
    </row>
    <row r="622" spans="2:35" s="111" customFormat="1" ht="13.8" x14ac:dyDescent="0.45">
      <c r="B622" s="350" t="e">
        <f>VLOOKUP(C622,[1]!Companies[#Data],3,FALSE)</f>
        <v>#REF!</v>
      </c>
      <c r="C622" s="111" t="s">
        <v>1179</v>
      </c>
      <c r="D622" s="111" t="s">
        <v>578</v>
      </c>
      <c r="E622" s="111" t="s">
        <v>586</v>
      </c>
      <c r="F622" s="111" t="s">
        <v>61</v>
      </c>
      <c r="G622" s="111" t="s">
        <v>61</v>
      </c>
      <c r="H622" s="111" t="s">
        <v>1193</v>
      </c>
      <c r="I622" s="111" t="s">
        <v>529</v>
      </c>
      <c r="J622" s="150">
        <v>25000</v>
      </c>
      <c r="K622" s="111" t="s">
        <v>282</v>
      </c>
      <c r="L622" s="111" t="s">
        <v>282</v>
      </c>
      <c r="M622" s="111" t="s">
        <v>282</v>
      </c>
      <c r="O622" s="111" t="s">
        <v>61</v>
      </c>
      <c r="S622" s="145"/>
      <c r="T622" s="145"/>
      <c r="U622" s="145"/>
      <c r="V622" s="145"/>
      <c r="W622" s="145"/>
      <c r="X622" s="145"/>
      <c r="Y622" s="145"/>
      <c r="Z622" s="145"/>
      <c r="AA622" s="145"/>
      <c r="AB622" s="145"/>
      <c r="AC622" s="145"/>
      <c r="AD622" s="145"/>
      <c r="AE622" s="145"/>
      <c r="AF622" s="145"/>
      <c r="AG622" s="145"/>
      <c r="AH622" s="145"/>
      <c r="AI622" s="145"/>
    </row>
    <row r="623" spans="2:35" s="111" customFormat="1" ht="13.8" x14ac:dyDescent="0.45">
      <c r="B623" s="350" t="e">
        <f>VLOOKUP(C623,[1]!Companies[#Data],3,FALSE)</f>
        <v>#REF!</v>
      </c>
      <c r="C623" s="111" t="s">
        <v>1179</v>
      </c>
      <c r="D623" s="111" t="s">
        <v>578</v>
      </c>
      <c r="E623" s="111" t="s">
        <v>586</v>
      </c>
      <c r="F623" s="111" t="s">
        <v>61</v>
      </c>
      <c r="G623" s="111" t="s">
        <v>61</v>
      </c>
      <c r="H623" s="111" t="s">
        <v>1194</v>
      </c>
      <c r="I623" s="111" t="s">
        <v>529</v>
      </c>
      <c r="J623" s="150">
        <v>13506</v>
      </c>
      <c r="K623" s="111" t="s">
        <v>282</v>
      </c>
      <c r="L623" s="111" t="s">
        <v>282</v>
      </c>
      <c r="M623" s="111" t="s">
        <v>282</v>
      </c>
      <c r="O623" s="111" t="s">
        <v>61</v>
      </c>
      <c r="S623" s="145"/>
      <c r="T623" s="145"/>
      <c r="U623" s="145"/>
      <c r="V623" s="145"/>
      <c r="W623" s="145"/>
      <c r="X623" s="145"/>
      <c r="Y623" s="145"/>
      <c r="Z623" s="145"/>
      <c r="AA623" s="145"/>
      <c r="AB623" s="145"/>
      <c r="AC623" s="145"/>
      <c r="AD623" s="145"/>
      <c r="AE623" s="145"/>
      <c r="AF623" s="145"/>
      <c r="AG623" s="145"/>
      <c r="AH623" s="145"/>
      <c r="AI623" s="145"/>
    </row>
    <row r="624" spans="2:35" s="111" customFormat="1" ht="13.8" x14ac:dyDescent="0.45">
      <c r="B624" s="350" t="e">
        <f>VLOOKUP(C624,[1]!Companies[#Data],3,FALSE)</f>
        <v>#REF!</v>
      </c>
      <c r="C624" s="111" t="s">
        <v>1195</v>
      </c>
      <c r="D624" s="111" t="s">
        <v>578</v>
      </c>
      <c r="E624" s="111" t="s">
        <v>586</v>
      </c>
      <c r="F624" s="111" t="s">
        <v>61</v>
      </c>
      <c r="G624" s="111" t="s">
        <v>61</v>
      </c>
      <c r="H624" s="111" t="s">
        <v>1186</v>
      </c>
      <c r="I624" s="111" t="s">
        <v>529</v>
      </c>
      <c r="J624" s="150">
        <v>460744.67</v>
      </c>
      <c r="K624" s="111" t="s">
        <v>282</v>
      </c>
      <c r="L624" s="111" t="s">
        <v>282</v>
      </c>
      <c r="M624" s="111" t="s">
        <v>282</v>
      </c>
      <c r="O624" s="111" t="s">
        <v>61</v>
      </c>
      <c r="S624" s="145"/>
      <c r="T624" s="145"/>
      <c r="U624" s="145"/>
      <c r="V624" s="145"/>
      <c r="W624" s="145"/>
      <c r="X624" s="145"/>
      <c r="Y624" s="145"/>
      <c r="Z624" s="145"/>
      <c r="AA624" s="145"/>
      <c r="AB624" s="145"/>
      <c r="AC624" s="145"/>
      <c r="AD624" s="145"/>
      <c r="AE624" s="145"/>
      <c r="AF624" s="145"/>
      <c r="AG624" s="145"/>
      <c r="AH624" s="145"/>
      <c r="AI624" s="145"/>
    </row>
    <row r="625" spans="2:35" s="111" customFormat="1" ht="13.8" x14ac:dyDescent="0.45">
      <c r="B625" s="350" t="e">
        <f>VLOOKUP(C625,[1]!Companies[#Data],3,FALSE)</f>
        <v>#REF!</v>
      </c>
      <c r="C625" s="111" t="s">
        <v>1196</v>
      </c>
      <c r="D625" s="111" t="s">
        <v>578</v>
      </c>
      <c r="E625" s="111" t="s">
        <v>586</v>
      </c>
      <c r="F625" s="111" t="s">
        <v>61</v>
      </c>
      <c r="G625" s="111" t="s">
        <v>61</v>
      </c>
      <c r="H625" s="111" t="s">
        <v>1197</v>
      </c>
      <c r="I625" s="111" t="s">
        <v>529</v>
      </c>
      <c r="J625" s="150">
        <v>547269.75</v>
      </c>
      <c r="K625" s="111" t="s">
        <v>282</v>
      </c>
      <c r="L625" s="111" t="s">
        <v>282</v>
      </c>
      <c r="M625" s="111" t="s">
        <v>282</v>
      </c>
      <c r="O625" s="111" t="s">
        <v>61</v>
      </c>
      <c r="S625" s="145"/>
      <c r="T625" s="145"/>
      <c r="U625" s="145"/>
      <c r="V625" s="145"/>
      <c r="W625" s="145"/>
      <c r="X625" s="145"/>
      <c r="Y625" s="145"/>
      <c r="Z625" s="145"/>
      <c r="AA625" s="145"/>
      <c r="AB625" s="145"/>
      <c r="AC625" s="145"/>
      <c r="AD625" s="145"/>
      <c r="AE625" s="145"/>
      <c r="AF625" s="145"/>
      <c r="AG625" s="145"/>
      <c r="AH625" s="145"/>
      <c r="AI625" s="145"/>
    </row>
    <row r="626" spans="2:35" s="111" customFormat="1" ht="13.8" x14ac:dyDescent="0.45">
      <c r="B626" s="350" t="e">
        <f>VLOOKUP(C626,[1]!Companies[#Data],3,FALSE)</f>
        <v>#REF!</v>
      </c>
      <c r="C626" s="111" t="s">
        <v>1196</v>
      </c>
      <c r="D626" s="111" t="s">
        <v>578</v>
      </c>
      <c r="E626" s="111" t="s">
        <v>586</v>
      </c>
      <c r="F626" s="111" t="s">
        <v>61</v>
      </c>
      <c r="G626" s="111" t="s">
        <v>61</v>
      </c>
      <c r="H626" s="111" t="s">
        <v>1138</v>
      </c>
      <c r="I626" s="111" t="s">
        <v>529</v>
      </c>
      <c r="J626" s="150">
        <v>199048.40999999997</v>
      </c>
      <c r="K626" s="111" t="s">
        <v>282</v>
      </c>
      <c r="L626" s="111" t="s">
        <v>282</v>
      </c>
      <c r="M626" s="111" t="s">
        <v>282</v>
      </c>
      <c r="O626" s="111" t="s">
        <v>61</v>
      </c>
      <c r="S626" s="145"/>
      <c r="T626" s="145"/>
      <c r="U626" s="145"/>
      <c r="V626" s="145"/>
      <c r="W626" s="145"/>
      <c r="X626" s="145"/>
      <c r="Y626" s="145"/>
      <c r="Z626" s="145"/>
      <c r="AA626" s="145"/>
      <c r="AB626" s="145"/>
      <c r="AC626" s="145"/>
      <c r="AD626" s="145"/>
      <c r="AE626" s="145"/>
      <c r="AF626" s="145"/>
      <c r="AG626" s="145"/>
      <c r="AH626" s="145"/>
      <c r="AI626" s="145"/>
    </row>
    <row r="627" spans="2:35" s="111" customFormat="1" ht="13.8" x14ac:dyDescent="0.45">
      <c r="B627" s="350" t="e">
        <f>VLOOKUP(C627,[1]!Companies[#Data],3,FALSE)</f>
        <v>#REF!</v>
      </c>
      <c r="C627" s="111" t="s">
        <v>1196</v>
      </c>
      <c r="D627" s="111" t="s">
        <v>578</v>
      </c>
      <c r="E627" s="111" t="s">
        <v>586</v>
      </c>
      <c r="F627" s="111" t="s">
        <v>61</v>
      </c>
      <c r="G627" s="111" t="s">
        <v>61</v>
      </c>
      <c r="H627" s="111" t="s">
        <v>1183</v>
      </c>
      <c r="I627" s="111" t="s">
        <v>529</v>
      </c>
      <c r="J627" s="150">
        <v>409576.75</v>
      </c>
      <c r="K627" s="111" t="s">
        <v>282</v>
      </c>
      <c r="L627" s="111" t="s">
        <v>282</v>
      </c>
      <c r="M627" s="111" t="s">
        <v>282</v>
      </c>
      <c r="O627" s="111" t="s">
        <v>61</v>
      </c>
      <c r="S627" s="145"/>
      <c r="T627" s="145"/>
      <c r="U627" s="145"/>
      <c r="V627" s="145"/>
      <c r="W627" s="145"/>
      <c r="X627" s="145"/>
      <c r="Y627" s="145"/>
      <c r="Z627" s="145"/>
      <c r="AA627" s="145"/>
      <c r="AB627" s="145"/>
      <c r="AC627" s="145"/>
      <c r="AD627" s="145"/>
      <c r="AE627" s="145"/>
      <c r="AF627" s="145"/>
      <c r="AG627" s="145"/>
      <c r="AH627" s="145"/>
      <c r="AI627" s="145"/>
    </row>
    <row r="628" spans="2:35" s="111" customFormat="1" ht="13.8" x14ac:dyDescent="0.45">
      <c r="B628" s="350" t="e">
        <f>VLOOKUP(C628,[1]!Companies[#Data],3,FALSE)</f>
        <v>#REF!</v>
      </c>
      <c r="C628" s="111" t="s">
        <v>1196</v>
      </c>
      <c r="D628" s="111" t="s">
        <v>578</v>
      </c>
      <c r="E628" s="111" t="s">
        <v>586</v>
      </c>
      <c r="F628" s="111" t="s">
        <v>61</v>
      </c>
      <c r="G628" s="111" t="s">
        <v>61</v>
      </c>
      <c r="H628" s="111" t="s">
        <v>1198</v>
      </c>
      <c r="I628" s="111" t="s">
        <v>529</v>
      </c>
      <c r="J628" s="150">
        <v>593965.58000000019</v>
      </c>
      <c r="K628" s="111" t="s">
        <v>282</v>
      </c>
      <c r="L628" s="111" t="s">
        <v>282</v>
      </c>
      <c r="M628" s="111" t="s">
        <v>282</v>
      </c>
      <c r="O628" s="111" t="s">
        <v>61</v>
      </c>
      <c r="S628" s="145"/>
      <c r="T628" s="145"/>
      <c r="U628" s="145"/>
      <c r="V628" s="145"/>
      <c r="W628" s="145"/>
      <c r="X628" s="145"/>
      <c r="Y628" s="145"/>
      <c r="Z628" s="145"/>
      <c r="AA628" s="145"/>
      <c r="AB628" s="145"/>
      <c r="AC628" s="145"/>
      <c r="AD628" s="145"/>
      <c r="AE628" s="145"/>
      <c r="AF628" s="145"/>
      <c r="AG628" s="145"/>
      <c r="AH628" s="145"/>
      <c r="AI628" s="145"/>
    </row>
    <row r="629" spans="2:35" s="111" customFormat="1" ht="13.8" x14ac:dyDescent="0.45">
      <c r="B629" s="350" t="e">
        <f>VLOOKUP(C629,[1]!Companies[#Data],3,FALSE)</f>
        <v>#REF!</v>
      </c>
      <c r="C629" s="111" t="s">
        <v>1196</v>
      </c>
      <c r="D629" s="111" t="s">
        <v>578</v>
      </c>
      <c r="E629" s="111" t="s">
        <v>586</v>
      </c>
      <c r="F629" s="111" t="s">
        <v>61</v>
      </c>
      <c r="G629" s="111" t="s">
        <v>61</v>
      </c>
      <c r="H629" s="111" t="s">
        <v>1134</v>
      </c>
      <c r="I629" s="111" t="s">
        <v>529</v>
      </c>
      <c r="J629" s="150">
        <v>281506.80000000005</v>
      </c>
      <c r="K629" s="111" t="s">
        <v>282</v>
      </c>
      <c r="L629" s="111" t="s">
        <v>282</v>
      </c>
      <c r="M629" s="111" t="s">
        <v>282</v>
      </c>
      <c r="O629" s="111" t="s">
        <v>61</v>
      </c>
      <c r="S629" s="145"/>
      <c r="T629" s="145"/>
      <c r="U629" s="145"/>
      <c r="V629" s="145"/>
      <c r="W629" s="145"/>
      <c r="X629" s="145"/>
      <c r="Y629" s="145"/>
      <c r="Z629" s="145"/>
      <c r="AA629" s="145"/>
      <c r="AB629" s="145"/>
      <c r="AC629" s="145"/>
      <c r="AD629" s="145"/>
      <c r="AE629" s="145"/>
      <c r="AF629" s="145"/>
      <c r="AG629" s="145"/>
      <c r="AH629" s="145"/>
      <c r="AI629" s="145"/>
    </row>
    <row r="630" spans="2:35" s="111" customFormat="1" ht="13.8" x14ac:dyDescent="0.45">
      <c r="B630" s="350" t="e">
        <f>VLOOKUP(C630,[1]!Companies[#Data],3,FALSE)</f>
        <v>#REF!</v>
      </c>
      <c r="C630" s="111" t="s">
        <v>1199</v>
      </c>
      <c r="D630" s="111" t="s">
        <v>578</v>
      </c>
      <c r="E630" s="111" t="s">
        <v>586</v>
      </c>
      <c r="F630" s="111" t="s">
        <v>61</v>
      </c>
      <c r="G630" s="111" t="s">
        <v>61</v>
      </c>
      <c r="H630" s="111" t="s">
        <v>1200</v>
      </c>
      <c r="I630" s="111" t="s">
        <v>529</v>
      </c>
      <c r="J630" s="150">
        <v>194313.35</v>
      </c>
      <c r="K630" s="111" t="s">
        <v>282</v>
      </c>
      <c r="L630" s="111" t="s">
        <v>282</v>
      </c>
      <c r="M630" s="111" t="s">
        <v>282</v>
      </c>
      <c r="O630" s="111" t="s">
        <v>61</v>
      </c>
      <c r="S630" s="145"/>
      <c r="T630" s="145"/>
      <c r="U630" s="145"/>
      <c r="V630" s="145"/>
      <c r="W630" s="145"/>
      <c r="X630" s="145"/>
      <c r="Y630" s="145"/>
      <c r="Z630" s="145"/>
      <c r="AA630" s="145"/>
      <c r="AB630" s="145"/>
      <c r="AC630" s="145"/>
      <c r="AD630" s="145"/>
      <c r="AE630" s="145"/>
      <c r="AF630" s="145"/>
      <c r="AG630" s="145"/>
      <c r="AH630" s="145"/>
      <c r="AI630" s="145"/>
    </row>
    <row r="631" spans="2:35" s="111" customFormat="1" ht="13.8" x14ac:dyDescent="0.45">
      <c r="B631" s="350" t="e">
        <f>VLOOKUP(C631,[1]!Companies[#Data],3,FALSE)</f>
        <v>#REF!</v>
      </c>
      <c r="C631" s="111" t="s">
        <v>1199</v>
      </c>
      <c r="D631" s="111" t="s">
        <v>578</v>
      </c>
      <c r="E631" s="111" t="s">
        <v>586</v>
      </c>
      <c r="F631" s="111" t="s">
        <v>61</v>
      </c>
      <c r="G631" s="111" t="s">
        <v>61</v>
      </c>
      <c r="H631" s="111" t="s">
        <v>1201</v>
      </c>
      <c r="I631" s="111" t="s">
        <v>529</v>
      </c>
      <c r="J631" s="150">
        <v>250722.37</v>
      </c>
      <c r="K631" s="111" t="s">
        <v>282</v>
      </c>
      <c r="L631" s="111" t="s">
        <v>282</v>
      </c>
      <c r="M631" s="111" t="s">
        <v>282</v>
      </c>
      <c r="O631" s="111" t="s">
        <v>61</v>
      </c>
      <c r="S631" s="145"/>
      <c r="T631" s="145"/>
      <c r="U631" s="145"/>
      <c r="V631" s="145"/>
      <c r="W631" s="145"/>
      <c r="X631" s="145"/>
      <c r="Y631" s="145"/>
      <c r="Z631" s="145"/>
      <c r="AA631" s="145"/>
      <c r="AB631" s="145"/>
      <c r="AC631" s="145"/>
      <c r="AD631" s="145"/>
      <c r="AE631" s="145"/>
      <c r="AF631" s="145"/>
      <c r="AG631" s="145"/>
      <c r="AH631" s="145"/>
      <c r="AI631" s="145"/>
    </row>
    <row r="632" spans="2:35" s="111" customFormat="1" ht="13.8" x14ac:dyDescent="0.45">
      <c r="B632" s="350" t="e">
        <f>VLOOKUP(C632,[1]!Companies[#Data],3,FALSE)</f>
        <v>#REF!</v>
      </c>
      <c r="C632" s="111" t="s">
        <v>1199</v>
      </c>
      <c r="D632" s="111" t="s">
        <v>578</v>
      </c>
      <c r="E632" s="111" t="s">
        <v>586</v>
      </c>
      <c r="F632" s="111" t="s">
        <v>61</v>
      </c>
      <c r="G632" s="111" t="s">
        <v>61</v>
      </c>
      <c r="H632" s="111" t="s">
        <v>1202</v>
      </c>
      <c r="I632" s="111" t="s">
        <v>529</v>
      </c>
      <c r="J632" s="150">
        <v>150500</v>
      </c>
      <c r="K632" s="111" t="s">
        <v>282</v>
      </c>
      <c r="L632" s="111" t="s">
        <v>282</v>
      </c>
      <c r="M632" s="111" t="s">
        <v>282</v>
      </c>
      <c r="O632" s="111" t="s">
        <v>61</v>
      </c>
      <c r="S632" s="145"/>
      <c r="T632" s="145"/>
      <c r="U632" s="145"/>
      <c r="V632" s="145"/>
      <c r="W632" s="145"/>
      <c r="X632" s="145"/>
      <c r="Y632" s="145"/>
      <c r="Z632" s="145"/>
      <c r="AA632" s="145"/>
      <c r="AB632" s="145"/>
      <c r="AC632" s="145"/>
      <c r="AD632" s="145"/>
      <c r="AE632" s="145"/>
      <c r="AF632" s="145"/>
      <c r="AG632" s="145"/>
      <c r="AH632" s="145"/>
      <c r="AI632" s="145"/>
    </row>
    <row r="633" spans="2:35" s="111" customFormat="1" ht="13.8" x14ac:dyDescent="0.45">
      <c r="B633" s="350" t="e">
        <f>VLOOKUP(C633,[1]!Companies[#Data],3,FALSE)</f>
        <v>#REF!</v>
      </c>
      <c r="C633" s="111" t="s">
        <v>1199</v>
      </c>
      <c r="D633" s="111" t="s">
        <v>578</v>
      </c>
      <c r="E633" s="111" t="s">
        <v>586</v>
      </c>
      <c r="F633" s="111" t="s">
        <v>61</v>
      </c>
      <c r="G633" s="111" t="s">
        <v>61</v>
      </c>
      <c r="H633" s="111" t="s">
        <v>1203</v>
      </c>
      <c r="I633" s="111" t="s">
        <v>529</v>
      </c>
      <c r="J633" s="150">
        <v>363510.53</v>
      </c>
      <c r="K633" s="111" t="s">
        <v>282</v>
      </c>
      <c r="L633" s="111" t="s">
        <v>282</v>
      </c>
      <c r="M633" s="111" t="s">
        <v>282</v>
      </c>
      <c r="O633" s="111" t="s">
        <v>61</v>
      </c>
      <c r="S633" s="145"/>
      <c r="T633" s="145"/>
      <c r="U633" s="145"/>
      <c r="V633" s="145"/>
      <c r="W633" s="145"/>
      <c r="X633" s="145"/>
      <c r="Y633" s="145"/>
      <c r="Z633" s="145"/>
      <c r="AA633" s="145"/>
      <c r="AB633" s="145"/>
      <c r="AC633" s="145"/>
      <c r="AD633" s="145"/>
      <c r="AE633" s="145"/>
      <c r="AF633" s="145"/>
      <c r="AG633" s="145"/>
      <c r="AH633" s="145"/>
      <c r="AI633" s="145"/>
    </row>
    <row r="634" spans="2:35" s="111" customFormat="1" ht="13.8" x14ac:dyDescent="0.45">
      <c r="B634" s="350" t="e">
        <f>VLOOKUP(C634,[1]!Companies[#Data],3,FALSE)</f>
        <v>#REF!</v>
      </c>
      <c r="C634" s="111" t="s">
        <v>591</v>
      </c>
      <c r="D634" s="111" t="s">
        <v>579</v>
      </c>
      <c r="E634" s="111" t="s">
        <v>589</v>
      </c>
      <c r="F634" s="111" t="s">
        <v>61</v>
      </c>
      <c r="G634" s="111" t="s">
        <v>61</v>
      </c>
      <c r="H634" s="111" t="s">
        <v>1204</v>
      </c>
      <c r="I634" s="111" t="s">
        <v>529</v>
      </c>
      <c r="J634" s="150">
        <v>124671</v>
      </c>
      <c r="K634" s="111" t="s">
        <v>282</v>
      </c>
      <c r="L634" s="111" t="s">
        <v>282</v>
      </c>
      <c r="M634" s="111" t="s">
        <v>282</v>
      </c>
      <c r="O634" s="111" t="s">
        <v>61</v>
      </c>
      <c r="S634" s="145"/>
      <c r="T634" s="145"/>
      <c r="U634" s="145"/>
      <c r="V634" s="145"/>
      <c r="W634" s="145"/>
      <c r="X634" s="145"/>
      <c r="Y634" s="145"/>
      <c r="Z634" s="145"/>
      <c r="AA634" s="145"/>
      <c r="AB634" s="145"/>
      <c r="AC634" s="145"/>
      <c r="AD634" s="145"/>
      <c r="AE634" s="145"/>
      <c r="AF634" s="145"/>
      <c r="AG634" s="145"/>
      <c r="AH634" s="145"/>
      <c r="AI634" s="145"/>
    </row>
    <row r="635" spans="2:35" s="111" customFormat="1" ht="13.8" x14ac:dyDescent="0.45">
      <c r="B635" s="350" t="e">
        <f>VLOOKUP(C635,[1]!Companies[#Data],3,FALSE)</f>
        <v>#REF!</v>
      </c>
      <c r="C635" s="111" t="s">
        <v>591</v>
      </c>
      <c r="D635" s="111" t="s">
        <v>579</v>
      </c>
      <c r="E635" s="111" t="s">
        <v>589</v>
      </c>
      <c r="F635" s="111" t="s">
        <v>61</v>
      </c>
      <c r="G635" s="111" t="s">
        <v>61</v>
      </c>
      <c r="H635" s="111" t="s">
        <v>1205</v>
      </c>
      <c r="I635" s="111" t="s">
        <v>529</v>
      </c>
      <c r="J635" s="150">
        <v>85971</v>
      </c>
      <c r="K635" s="111" t="s">
        <v>282</v>
      </c>
      <c r="L635" s="111" t="s">
        <v>282</v>
      </c>
      <c r="M635" s="111" t="s">
        <v>282</v>
      </c>
      <c r="O635" s="111" t="s">
        <v>61</v>
      </c>
      <c r="S635" s="145"/>
      <c r="T635" s="145"/>
      <c r="U635" s="145"/>
      <c r="V635" s="145"/>
      <c r="W635" s="145"/>
      <c r="X635" s="145"/>
      <c r="Y635" s="145"/>
      <c r="Z635" s="145"/>
      <c r="AA635" s="145"/>
      <c r="AB635" s="145"/>
      <c r="AC635" s="145"/>
      <c r="AD635" s="145"/>
      <c r="AE635" s="145"/>
      <c r="AF635" s="145"/>
      <c r="AG635" s="145"/>
      <c r="AH635" s="145"/>
      <c r="AI635" s="145"/>
    </row>
    <row r="636" spans="2:35" s="111" customFormat="1" ht="13.8" x14ac:dyDescent="0.45">
      <c r="B636" s="350" t="e">
        <f>VLOOKUP(C636,[1]!Companies[#Data],3,FALSE)</f>
        <v>#REF!</v>
      </c>
      <c r="C636" s="111" t="s">
        <v>599</v>
      </c>
      <c r="D636" s="111" t="s">
        <v>579</v>
      </c>
      <c r="E636" s="111" t="s">
        <v>589</v>
      </c>
      <c r="F636" s="111" t="s">
        <v>61</v>
      </c>
      <c r="G636" s="111" t="s">
        <v>61</v>
      </c>
      <c r="H636" s="111" t="s">
        <v>1206</v>
      </c>
      <c r="I636" s="111" t="s">
        <v>529</v>
      </c>
      <c r="J636" s="150">
        <v>176326</v>
      </c>
      <c r="K636" s="111" t="s">
        <v>282</v>
      </c>
      <c r="L636" s="111" t="s">
        <v>282</v>
      </c>
      <c r="M636" s="111" t="s">
        <v>282</v>
      </c>
      <c r="O636" s="111" t="s">
        <v>61</v>
      </c>
      <c r="S636" s="145"/>
      <c r="T636" s="145"/>
      <c r="U636" s="145"/>
      <c r="V636" s="145"/>
      <c r="W636" s="145"/>
      <c r="X636" s="145"/>
      <c r="Y636" s="145"/>
      <c r="Z636" s="145"/>
      <c r="AA636" s="145"/>
      <c r="AB636" s="145"/>
      <c r="AC636" s="145"/>
      <c r="AD636" s="145"/>
      <c r="AE636" s="145"/>
      <c r="AF636" s="145"/>
      <c r="AG636" s="145"/>
      <c r="AH636" s="145"/>
      <c r="AI636" s="145"/>
    </row>
    <row r="637" spans="2:35" s="111" customFormat="1" ht="13.8" x14ac:dyDescent="0.45">
      <c r="B637" s="350" t="e">
        <f>VLOOKUP(C637,[1]!Companies[#Data],3,FALSE)</f>
        <v>#REF!</v>
      </c>
      <c r="C637" s="111" t="s">
        <v>780</v>
      </c>
      <c r="D637" s="111" t="s">
        <v>579</v>
      </c>
      <c r="E637" s="111" t="s">
        <v>589</v>
      </c>
      <c r="F637" s="111" t="s">
        <v>61</v>
      </c>
      <c r="G637" s="111" t="s">
        <v>61</v>
      </c>
      <c r="H637" s="111" t="s">
        <v>1207</v>
      </c>
      <c r="I637" s="111" t="s">
        <v>529</v>
      </c>
      <c r="J637" s="150">
        <v>86364</v>
      </c>
      <c r="K637" s="111" t="s">
        <v>282</v>
      </c>
      <c r="L637" s="111" t="s">
        <v>282</v>
      </c>
      <c r="M637" s="111" t="s">
        <v>282</v>
      </c>
      <c r="O637" s="111" t="s">
        <v>61</v>
      </c>
      <c r="S637" s="145"/>
      <c r="T637" s="145"/>
      <c r="U637" s="145"/>
      <c r="V637" s="145"/>
      <c r="W637" s="145"/>
      <c r="X637" s="145"/>
      <c r="Y637" s="145"/>
      <c r="Z637" s="145"/>
      <c r="AA637" s="145"/>
      <c r="AB637" s="145"/>
      <c r="AC637" s="145"/>
      <c r="AD637" s="145"/>
      <c r="AE637" s="145"/>
      <c r="AF637" s="145"/>
      <c r="AG637" s="145"/>
      <c r="AH637" s="145"/>
      <c r="AI637" s="145"/>
    </row>
    <row r="638" spans="2:35" s="111" customFormat="1" ht="13.8" x14ac:dyDescent="0.45">
      <c r="B638" s="350" t="e">
        <f>VLOOKUP(C638,[1]!Companies[#Data],3,FALSE)</f>
        <v>#REF!</v>
      </c>
      <c r="C638" s="111" t="s">
        <v>780</v>
      </c>
      <c r="D638" s="111" t="s">
        <v>579</v>
      </c>
      <c r="E638" s="111" t="s">
        <v>589</v>
      </c>
      <c r="F638" s="111" t="s">
        <v>61</v>
      </c>
      <c r="G638" s="111" t="s">
        <v>61</v>
      </c>
      <c r="H638" s="111" t="s">
        <v>1208</v>
      </c>
      <c r="I638" s="111" t="s">
        <v>529</v>
      </c>
      <c r="J638" s="150">
        <v>20</v>
      </c>
      <c r="K638" s="111" t="s">
        <v>282</v>
      </c>
      <c r="L638" s="111" t="s">
        <v>282</v>
      </c>
      <c r="M638" s="111" t="s">
        <v>282</v>
      </c>
      <c r="O638" s="111" t="s">
        <v>61</v>
      </c>
      <c r="S638" s="145"/>
      <c r="T638" s="145"/>
      <c r="U638" s="145"/>
      <c r="V638" s="145"/>
      <c r="W638" s="145"/>
      <c r="X638" s="145"/>
      <c r="Y638" s="145"/>
      <c r="Z638" s="145"/>
      <c r="AA638" s="145"/>
      <c r="AB638" s="145"/>
      <c r="AC638" s="145"/>
      <c r="AD638" s="145"/>
      <c r="AE638" s="145"/>
      <c r="AF638" s="145"/>
      <c r="AG638" s="145"/>
      <c r="AH638" s="145"/>
      <c r="AI638" s="145"/>
    </row>
    <row r="639" spans="2:35" s="111" customFormat="1" ht="13.8" x14ac:dyDescent="0.45">
      <c r="B639" s="350" t="e">
        <f>VLOOKUP(C639,[1]!Companies[#Data],3,FALSE)</f>
        <v>#REF!</v>
      </c>
      <c r="C639" s="111" t="s">
        <v>608</v>
      </c>
      <c r="D639" s="111" t="s">
        <v>579</v>
      </c>
      <c r="E639" s="111" t="s">
        <v>589</v>
      </c>
      <c r="F639" s="111" t="s">
        <v>61</v>
      </c>
      <c r="G639" s="111" t="s">
        <v>61</v>
      </c>
      <c r="H639" s="111" t="s">
        <v>1209</v>
      </c>
      <c r="I639" s="111" t="s">
        <v>529</v>
      </c>
      <c r="J639" s="150">
        <v>215294</v>
      </c>
      <c r="K639" s="111" t="s">
        <v>282</v>
      </c>
      <c r="L639" s="111" t="s">
        <v>282</v>
      </c>
      <c r="M639" s="111" t="s">
        <v>282</v>
      </c>
      <c r="O639" s="111" t="s">
        <v>61</v>
      </c>
      <c r="S639" s="145"/>
      <c r="T639" s="145"/>
      <c r="U639" s="145"/>
      <c r="V639" s="145"/>
      <c r="W639" s="145"/>
      <c r="X639" s="145"/>
      <c r="Y639" s="145"/>
      <c r="Z639" s="145"/>
      <c r="AA639" s="145"/>
      <c r="AB639" s="145"/>
      <c r="AC639" s="145"/>
      <c r="AD639" s="145"/>
      <c r="AE639" s="145"/>
      <c r="AF639" s="145"/>
      <c r="AG639" s="145"/>
      <c r="AH639" s="145"/>
      <c r="AI639" s="145"/>
    </row>
    <row r="640" spans="2:35" s="111" customFormat="1" ht="13.8" x14ac:dyDescent="0.45">
      <c r="B640" s="350" t="e">
        <f>VLOOKUP(C640,[1]!Companies[#Data],3,FALSE)</f>
        <v>#REF!</v>
      </c>
      <c r="C640" s="111" t="s">
        <v>608</v>
      </c>
      <c r="D640" s="111" t="s">
        <v>579</v>
      </c>
      <c r="E640" s="111" t="s">
        <v>589</v>
      </c>
      <c r="F640" s="111" t="s">
        <v>61</v>
      </c>
      <c r="G640" s="111" t="s">
        <v>61</v>
      </c>
      <c r="H640" s="111" t="s">
        <v>1210</v>
      </c>
      <c r="I640" s="111" t="s">
        <v>529</v>
      </c>
      <c r="J640" s="150">
        <v>24</v>
      </c>
      <c r="K640" s="111" t="s">
        <v>282</v>
      </c>
      <c r="L640" s="111" t="s">
        <v>282</v>
      </c>
      <c r="M640" s="111" t="s">
        <v>282</v>
      </c>
      <c r="O640" s="111" t="s">
        <v>61</v>
      </c>
      <c r="S640" s="145"/>
      <c r="T640" s="145"/>
      <c r="U640" s="145"/>
      <c r="V640" s="145"/>
      <c r="W640" s="145"/>
      <c r="X640" s="145"/>
      <c r="Y640" s="145"/>
      <c r="Z640" s="145"/>
      <c r="AA640" s="145"/>
      <c r="AB640" s="145"/>
      <c r="AC640" s="145"/>
      <c r="AD640" s="145"/>
      <c r="AE640" s="145"/>
      <c r="AF640" s="145"/>
      <c r="AG640" s="145"/>
      <c r="AH640" s="145"/>
      <c r="AI640" s="145"/>
    </row>
    <row r="641" spans="2:35" s="111" customFormat="1" ht="13.8" x14ac:dyDescent="0.45">
      <c r="B641" s="350" t="e">
        <f>VLOOKUP(C641,[1]!Companies[#Data],3,FALSE)</f>
        <v>#REF!</v>
      </c>
      <c r="C641" s="111" t="s">
        <v>609</v>
      </c>
      <c r="D641" s="111" t="s">
        <v>579</v>
      </c>
      <c r="E641" s="111" t="s">
        <v>589</v>
      </c>
      <c r="F641" s="111" t="s">
        <v>61</v>
      </c>
      <c r="G641" s="111" t="s">
        <v>61</v>
      </c>
      <c r="H641" s="111" t="s">
        <v>1211</v>
      </c>
      <c r="I641" s="111" t="s">
        <v>529</v>
      </c>
      <c r="J641" s="150">
        <v>111160.91</v>
      </c>
      <c r="K641" s="111" t="s">
        <v>282</v>
      </c>
      <c r="L641" s="111" t="s">
        <v>282</v>
      </c>
      <c r="M641" s="111" t="s">
        <v>282</v>
      </c>
      <c r="O641" s="111" t="s">
        <v>61</v>
      </c>
      <c r="S641" s="145"/>
      <c r="T641" s="145"/>
      <c r="U641" s="145"/>
      <c r="V641" s="145"/>
      <c r="W641" s="145"/>
      <c r="X641" s="145"/>
      <c r="Y641" s="145"/>
      <c r="Z641" s="145"/>
      <c r="AA641" s="145"/>
      <c r="AB641" s="145"/>
      <c r="AC641" s="145"/>
      <c r="AD641" s="145"/>
      <c r="AE641" s="145"/>
      <c r="AF641" s="145"/>
      <c r="AG641" s="145"/>
      <c r="AH641" s="145"/>
      <c r="AI641" s="145"/>
    </row>
    <row r="642" spans="2:35" s="111" customFormat="1" ht="13.8" x14ac:dyDescent="0.45">
      <c r="B642" s="350" t="e">
        <f>VLOOKUP(C642,[1]!Companies[#Data],3,FALSE)</f>
        <v>#REF!</v>
      </c>
      <c r="C642" s="111" t="s">
        <v>1212</v>
      </c>
      <c r="D642" s="111" t="s">
        <v>579</v>
      </c>
      <c r="E642" s="111" t="s">
        <v>589</v>
      </c>
      <c r="F642" s="111" t="s">
        <v>61</v>
      </c>
      <c r="G642" s="111" t="s">
        <v>61</v>
      </c>
      <c r="H642" s="111" t="s">
        <v>1213</v>
      </c>
      <c r="I642" s="111" t="s">
        <v>529</v>
      </c>
      <c r="J642" s="150">
        <v>10</v>
      </c>
      <c r="K642" s="111" t="s">
        <v>282</v>
      </c>
      <c r="L642" s="111" t="s">
        <v>282</v>
      </c>
      <c r="M642" s="111" t="s">
        <v>282</v>
      </c>
      <c r="O642" s="111" t="s">
        <v>61</v>
      </c>
      <c r="S642" s="145"/>
      <c r="T642" s="145"/>
      <c r="U642" s="145"/>
      <c r="V642" s="145"/>
      <c r="W642" s="145"/>
      <c r="X642" s="145"/>
      <c r="Y642" s="145"/>
      <c r="Z642" s="145"/>
      <c r="AA642" s="145"/>
      <c r="AB642" s="145"/>
      <c r="AC642" s="145"/>
      <c r="AD642" s="145"/>
      <c r="AE642" s="145"/>
      <c r="AF642" s="145"/>
      <c r="AG642" s="145"/>
      <c r="AH642" s="145"/>
      <c r="AI642" s="145"/>
    </row>
    <row r="643" spans="2:35" s="111" customFormat="1" ht="13.8" x14ac:dyDescent="0.45">
      <c r="B643" s="350" t="e">
        <f>VLOOKUP(C643,[1]!Companies[#Data],3,FALSE)</f>
        <v>#REF!</v>
      </c>
      <c r="C643" s="111" t="s">
        <v>1212</v>
      </c>
      <c r="D643" s="111" t="s">
        <v>579</v>
      </c>
      <c r="E643" s="111" t="s">
        <v>589</v>
      </c>
      <c r="F643" s="111" t="s">
        <v>61</v>
      </c>
      <c r="G643" s="111" t="s">
        <v>61</v>
      </c>
      <c r="H643" s="111" t="s">
        <v>1214</v>
      </c>
      <c r="I643" s="111" t="s">
        <v>529</v>
      </c>
      <c r="J643" s="150">
        <v>193409</v>
      </c>
      <c r="K643" s="111" t="s">
        <v>282</v>
      </c>
      <c r="L643" s="111" t="s">
        <v>282</v>
      </c>
      <c r="M643" s="111" t="s">
        <v>282</v>
      </c>
      <c r="O643" s="111" t="s">
        <v>61</v>
      </c>
      <c r="S643" s="145"/>
      <c r="T643" s="145"/>
      <c r="U643" s="145"/>
      <c r="V643" s="145"/>
      <c r="W643" s="145"/>
      <c r="X643" s="145"/>
      <c r="Y643" s="145"/>
      <c r="Z643" s="145"/>
      <c r="AA643" s="145"/>
      <c r="AB643" s="145"/>
      <c r="AC643" s="145"/>
      <c r="AD643" s="145"/>
      <c r="AE643" s="145"/>
      <c r="AF643" s="145"/>
      <c r="AG643" s="145"/>
      <c r="AH643" s="145"/>
      <c r="AI643" s="145"/>
    </row>
    <row r="644" spans="2:35" s="111" customFormat="1" ht="13.8" x14ac:dyDescent="0.45">
      <c r="B644" s="350" t="e">
        <f>VLOOKUP(C644,[1]!Companies[#Data],3,FALSE)</f>
        <v>#REF!</v>
      </c>
      <c r="C644" s="111" t="s">
        <v>618</v>
      </c>
      <c r="D644" s="111" t="s">
        <v>579</v>
      </c>
      <c r="E644" s="111" t="s">
        <v>589</v>
      </c>
      <c r="F644" s="111" t="s">
        <v>61</v>
      </c>
      <c r="G644" s="111" t="s">
        <v>61</v>
      </c>
      <c r="H644" s="111" t="s">
        <v>1215</v>
      </c>
      <c r="I644" s="111" t="s">
        <v>529</v>
      </c>
      <c r="J644" s="150">
        <v>28928.53</v>
      </c>
      <c r="K644" s="111" t="s">
        <v>282</v>
      </c>
      <c r="L644" s="111" t="s">
        <v>282</v>
      </c>
      <c r="M644" s="111" t="s">
        <v>282</v>
      </c>
      <c r="O644" s="111" t="s">
        <v>61</v>
      </c>
      <c r="S644" s="145"/>
      <c r="T644" s="145"/>
      <c r="U644" s="145"/>
      <c r="V644" s="145"/>
      <c r="W644" s="145"/>
      <c r="X644" s="145"/>
      <c r="Y644" s="145"/>
      <c r="Z644" s="145"/>
      <c r="AA644" s="145"/>
      <c r="AB644" s="145"/>
      <c r="AC644" s="145"/>
      <c r="AD644" s="145"/>
      <c r="AE644" s="145"/>
      <c r="AF644" s="145"/>
      <c r="AG644" s="145"/>
      <c r="AH644" s="145"/>
      <c r="AI644" s="145"/>
    </row>
    <row r="645" spans="2:35" s="111" customFormat="1" ht="13.8" x14ac:dyDescent="0.45">
      <c r="B645" s="350" t="e">
        <f>VLOOKUP(C645,[1]!Companies[#Data],3,FALSE)</f>
        <v>#REF!</v>
      </c>
      <c r="C645" s="111" t="s">
        <v>618</v>
      </c>
      <c r="D645" s="111" t="s">
        <v>579</v>
      </c>
      <c r="E645" s="111" t="s">
        <v>589</v>
      </c>
      <c r="F645" s="111" t="s">
        <v>61</v>
      </c>
      <c r="G645" s="111" t="s">
        <v>61</v>
      </c>
      <c r="H645" s="111" t="s">
        <v>1216</v>
      </c>
      <c r="I645" s="111" t="s">
        <v>529</v>
      </c>
      <c r="J645" s="150">
        <v>10</v>
      </c>
      <c r="K645" s="111" t="s">
        <v>282</v>
      </c>
      <c r="L645" s="111" t="s">
        <v>282</v>
      </c>
      <c r="M645" s="111" t="s">
        <v>282</v>
      </c>
      <c r="O645" s="111" t="s">
        <v>61</v>
      </c>
      <c r="S645" s="145"/>
      <c r="T645" s="145"/>
      <c r="U645" s="145"/>
      <c r="V645" s="145"/>
      <c r="W645" s="145"/>
      <c r="X645" s="145"/>
      <c r="Y645" s="145"/>
      <c r="Z645" s="145"/>
      <c r="AA645" s="145"/>
      <c r="AB645" s="145"/>
      <c r="AC645" s="145"/>
      <c r="AD645" s="145"/>
      <c r="AE645" s="145"/>
      <c r="AF645" s="145"/>
      <c r="AG645" s="145"/>
      <c r="AH645" s="145"/>
      <c r="AI645" s="145"/>
    </row>
    <row r="646" spans="2:35" s="111" customFormat="1" ht="13.8" x14ac:dyDescent="0.45">
      <c r="B646" s="350" t="e">
        <f>VLOOKUP(C646,[1]!Companies[#Data],3,FALSE)</f>
        <v>#REF!</v>
      </c>
      <c r="C646" s="111" t="s">
        <v>618</v>
      </c>
      <c r="D646" s="111" t="s">
        <v>579</v>
      </c>
      <c r="E646" s="111" t="s">
        <v>589</v>
      </c>
      <c r="F646" s="111" t="s">
        <v>61</v>
      </c>
      <c r="G646" s="111" t="s">
        <v>61</v>
      </c>
      <c r="H646" s="111" t="s">
        <v>1217</v>
      </c>
      <c r="I646" s="111" t="s">
        <v>529</v>
      </c>
      <c r="J646" s="150">
        <v>104623</v>
      </c>
      <c r="K646" s="111" t="s">
        <v>282</v>
      </c>
      <c r="L646" s="111" t="s">
        <v>282</v>
      </c>
      <c r="M646" s="111" t="s">
        <v>282</v>
      </c>
      <c r="O646" s="111" t="s">
        <v>61</v>
      </c>
      <c r="S646" s="145"/>
      <c r="T646" s="145"/>
      <c r="U646" s="145"/>
      <c r="V646" s="145"/>
      <c r="W646" s="145"/>
      <c r="X646" s="145"/>
      <c r="Y646" s="145"/>
      <c r="Z646" s="145"/>
      <c r="AA646" s="145"/>
      <c r="AB646" s="145"/>
      <c r="AC646" s="145"/>
      <c r="AD646" s="145"/>
      <c r="AE646" s="145"/>
      <c r="AF646" s="145"/>
      <c r="AG646" s="145"/>
      <c r="AH646" s="145"/>
      <c r="AI646" s="145"/>
    </row>
    <row r="647" spans="2:35" s="111" customFormat="1" ht="13.8" x14ac:dyDescent="0.45">
      <c r="B647" s="350" t="e">
        <f>VLOOKUP(C647,[1]!Companies[#Data],3,FALSE)</f>
        <v>#REF!</v>
      </c>
      <c r="C647" s="111" t="s">
        <v>618</v>
      </c>
      <c r="D647" s="111" t="s">
        <v>579</v>
      </c>
      <c r="E647" s="111" t="s">
        <v>589</v>
      </c>
      <c r="F647" s="111" t="s">
        <v>61</v>
      </c>
      <c r="G647" s="111" t="s">
        <v>61</v>
      </c>
      <c r="H647" s="111" t="s">
        <v>1218</v>
      </c>
      <c r="I647" s="111" t="s">
        <v>529</v>
      </c>
      <c r="J647" s="150">
        <v>87346</v>
      </c>
      <c r="K647" s="111" t="s">
        <v>282</v>
      </c>
      <c r="L647" s="111" t="s">
        <v>282</v>
      </c>
      <c r="M647" s="111" t="s">
        <v>282</v>
      </c>
      <c r="O647" s="111" t="s">
        <v>61</v>
      </c>
      <c r="S647" s="145"/>
      <c r="T647" s="145"/>
      <c r="U647" s="145"/>
      <c r="V647" s="145"/>
      <c r="W647" s="145"/>
      <c r="X647" s="145"/>
      <c r="Y647" s="145"/>
      <c r="Z647" s="145"/>
      <c r="AA647" s="145"/>
      <c r="AB647" s="145"/>
      <c r="AC647" s="145"/>
      <c r="AD647" s="145"/>
      <c r="AE647" s="145"/>
      <c r="AF647" s="145"/>
      <c r="AG647" s="145"/>
      <c r="AH647" s="145"/>
      <c r="AI647" s="145"/>
    </row>
    <row r="648" spans="2:35" s="111" customFormat="1" ht="13.8" x14ac:dyDescent="0.45">
      <c r="B648" s="350" t="e">
        <f>VLOOKUP(C648,[1]!Companies[#Data],3,FALSE)</f>
        <v>#REF!</v>
      </c>
      <c r="C648" s="111" t="s">
        <v>1219</v>
      </c>
      <c r="D648" s="111" t="s">
        <v>579</v>
      </c>
      <c r="E648" s="111" t="s">
        <v>589</v>
      </c>
      <c r="F648" s="111" t="s">
        <v>61</v>
      </c>
      <c r="G648" s="111" t="s">
        <v>61</v>
      </c>
      <c r="H648" s="111" t="s">
        <v>1220</v>
      </c>
      <c r="I648" s="111" t="s">
        <v>529</v>
      </c>
      <c r="J648" s="150">
        <v>190607</v>
      </c>
      <c r="K648" s="111" t="s">
        <v>282</v>
      </c>
      <c r="L648" s="111" t="s">
        <v>282</v>
      </c>
      <c r="M648" s="111" t="s">
        <v>282</v>
      </c>
      <c r="O648" s="111" t="s">
        <v>61</v>
      </c>
      <c r="S648" s="145"/>
      <c r="T648" s="145"/>
      <c r="U648" s="145"/>
      <c r="V648" s="145"/>
      <c r="W648" s="145"/>
      <c r="X648" s="145"/>
      <c r="Y648" s="145"/>
      <c r="Z648" s="145"/>
      <c r="AA648" s="145"/>
      <c r="AB648" s="145"/>
      <c r="AC648" s="145"/>
      <c r="AD648" s="145"/>
      <c r="AE648" s="145"/>
      <c r="AF648" s="145"/>
      <c r="AG648" s="145"/>
      <c r="AH648" s="145"/>
      <c r="AI648" s="145"/>
    </row>
    <row r="649" spans="2:35" s="111" customFormat="1" ht="13.8" x14ac:dyDescent="0.45">
      <c r="B649" s="350" t="e">
        <f>VLOOKUP(C649,[1]!Companies[#Data],3,FALSE)</f>
        <v>#REF!</v>
      </c>
      <c r="C649" s="111" t="s">
        <v>1059</v>
      </c>
      <c r="D649" s="111" t="s">
        <v>579</v>
      </c>
      <c r="E649" s="111" t="s">
        <v>589</v>
      </c>
      <c r="F649" s="111" t="s">
        <v>61</v>
      </c>
      <c r="G649" s="111" t="s">
        <v>61</v>
      </c>
      <c r="H649" s="111" t="s">
        <v>1221</v>
      </c>
      <c r="I649" s="111" t="s">
        <v>529</v>
      </c>
      <c r="J649" s="150">
        <v>189656</v>
      </c>
      <c r="K649" s="111" t="s">
        <v>282</v>
      </c>
      <c r="L649" s="111" t="s">
        <v>282</v>
      </c>
      <c r="M649" s="111" t="s">
        <v>282</v>
      </c>
      <c r="O649" s="111" t="s">
        <v>61</v>
      </c>
      <c r="S649" s="145"/>
      <c r="T649" s="145"/>
      <c r="U649" s="145"/>
      <c r="V649" s="145"/>
      <c r="W649" s="145"/>
      <c r="X649" s="145"/>
      <c r="Y649" s="145"/>
      <c r="Z649" s="145"/>
      <c r="AA649" s="145"/>
      <c r="AB649" s="145"/>
      <c r="AC649" s="145"/>
      <c r="AD649" s="145"/>
      <c r="AE649" s="145"/>
      <c r="AF649" s="145"/>
      <c r="AG649" s="145"/>
      <c r="AH649" s="145"/>
      <c r="AI649" s="145"/>
    </row>
    <row r="650" spans="2:35" s="111" customFormat="1" ht="13.8" x14ac:dyDescent="0.45">
      <c r="B650" s="350" t="e">
        <f>VLOOKUP(C650,[1]!Companies[#Data],3,FALSE)</f>
        <v>#REF!</v>
      </c>
      <c r="C650" s="111" t="s">
        <v>1126</v>
      </c>
      <c r="D650" s="111" t="s">
        <v>576</v>
      </c>
      <c r="E650" s="111" t="s">
        <v>581</v>
      </c>
      <c r="F650" s="111" t="s">
        <v>282</v>
      </c>
      <c r="G650" s="111" t="s">
        <v>282</v>
      </c>
      <c r="H650" s="111" t="s">
        <v>282</v>
      </c>
      <c r="I650" s="111" t="s">
        <v>529</v>
      </c>
      <c r="J650" s="150">
        <v>12260784</v>
      </c>
      <c r="K650" s="111" t="s">
        <v>282</v>
      </c>
      <c r="L650" s="111" t="s">
        <v>282</v>
      </c>
      <c r="M650" s="111" t="s">
        <v>282</v>
      </c>
      <c r="O650" s="111" t="s">
        <v>61</v>
      </c>
      <c r="S650" s="145"/>
      <c r="T650" s="145"/>
      <c r="U650" s="145"/>
      <c r="V650" s="145"/>
      <c r="W650" s="145"/>
      <c r="X650" s="145"/>
      <c r="Y650" s="145"/>
      <c r="Z650" s="145"/>
      <c r="AA650" s="145"/>
      <c r="AB650" s="145"/>
      <c r="AC650" s="145"/>
      <c r="AD650" s="145"/>
      <c r="AE650" s="145"/>
      <c r="AF650" s="145"/>
      <c r="AG650" s="145"/>
      <c r="AH650" s="145"/>
      <c r="AI650" s="145"/>
    </row>
    <row r="651" spans="2:35" s="111" customFormat="1" ht="13.8" x14ac:dyDescent="0.45">
      <c r="B651" s="350" t="e">
        <f>VLOOKUP(C651,[1]!Companies[#Data],3,FALSE)</f>
        <v>#REF!</v>
      </c>
      <c r="C651" s="111" t="s">
        <v>1199</v>
      </c>
      <c r="D651" s="111" t="s">
        <v>576</v>
      </c>
      <c r="E651" s="111" t="s">
        <v>581</v>
      </c>
      <c r="F651" s="111" t="s">
        <v>282</v>
      </c>
      <c r="G651" s="111" t="s">
        <v>282</v>
      </c>
      <c r="H651" s="111" t="s">
        <v>282</v>
      </c>
      <c r="I651" s="111" t="s">
        <v>529</v>
      </c>
      <c r="J651" s="150">
        <v>339000</v>
      </c>
      <c r="K651" s="111" t="s">
        <v>282</v>
      </c>
      <c r="L651" s="111" t="s">
        <v>282</v>
      </c>
      <c r="M651" s="111" t="s">
        <v>282</v>
      </c>
      <c r="O651" s="111" t="s">
        <v>61</v>
      </c>
      <c r="S651" s="145"/>
      <c r="T651" s="145"/>
      <c r="U651" s="145"/>
      <c r="V651" s="145"/>
      <c r="W651" s="145"/>
      <c r="X651" s="145"/>
      <c r="Y651" s="145"/>
      <c r="Z651" s="145"/>
      <c r="AA651" s="145"/>
      <c r="AB651" s="145"/>
      <c r="AC651" s="145"/>
      <c r="AD651" s="145"/>
      <c r="AE651" s="145"/>
      <c r="AF651" s="145"/>
      <c r="AG651" s="145"/>
      <c r="AH651" s="145"/>
      <c r="AI651" s="145"/>
    </row>
    <row r="652" spans="2:35" s="111" customFormat="1" ht="13.8" x14ac:dyDescent="0.45">
      <c r="B652" s="350" t="e">
        <f>VLOOKUP(C652,[1]!Companies[#Data],3,FALSE)</f>
        <v>#REF!</v>
      </c>
      <c r="C652" s="111" t="s">
        <v>1128</v>
      </c>
      <c r="D652" s="111" t="s">
        <v>576</v>
      </c>
      <c r="E652" s="111" t="s">
        <v>581</v>
      </c>
      <c r="F652" s="111" t="s">
        <v>282</v>
      </c>
      <c r="G652" s="111" t="s">
        <v>282</v>
      </c>
      <c r="H652" s="111" t="s">
        <v>282</v>
      </c>
      <c r="I652" s="111" t="s">
        <v>529</v>
      </c>
      <c r="J652" s="150">
        <v>183062</v>
      </c>
      <c r="K652" s="111" t="s">
        <v>282</v>
      </c>
      <c r="L652" s="111" t="s">
        <v>282</v>
      </c>
      <c r="M652" s="111" t="s">
        <v>282</v>
      </c>
      <c r="O652" s="111" t="s">
        <v>61</v>
      </c>
      <c r="S652" s="145"/>
      <c r="T652" s="145"/>
      <c r="U652" s="145"/>
      <c r="V652" s="145"/>
      <c r="W652" s="145"/>
      <c r="X652" s="145"/>
      <c r="Y652" s="145"/>
      <c r="Z652" s="145"/>
      <c r="AA652" s="145"/>
      <c r="AB652" s="145"/>
      <c r="AC652" s="145"/>
      <c r="AD652" s="145"/>
      <c r="AE652" s="145"/>
      <c r="AF652" s="145"/>
      <c r="AG652" s="145"/>
      <c r="AH652" s="145"/>
      <c r="AI652" s="145"/>
    </row>
    <row r="653" spans="2:35" s="111" customFormat="1" ht="13.8" x14ac:dyDescent="0.45">
      <c r="B653" s="350" t="e">
        <f>VLOOKUP(C653,[1]!Companies[#Data],3,FALSE)</f>
        <v>#REF!</v>
      </c>
      <c r="C653" s="111" t="s">
        <v>1131</v>
      </c>
      <c r="D653" s="111" t="s">
        <v>576</v>
      </c>
      <c r="E653" s="111" t="s">
        <v>581</v>
      </c>
      <c r="F653" s="111" t="s">
        <v>282</v>
      </c>
      <c r="G653" s="111" t="s">
        <v>282</v>
      </c>
      <c r="H653" s="111" t="s">
        <v>282</v>
      </c>
      <c r="I653" s="111" t="s">
        <v>529</v>
      </c>
      <c r="J653" s="150">
        <v>15094554.15</v>
      </c>
      <c r="K653" s="111" t="s">
        <v>282</v>
      </c>
      <c r="L653" s="111" t="s">
        <v>282</v>
      </c>
      <c r="M653" s="111" t="s">
        <v>282</v>
      </c>
      <c r="O653" s="111" t="s">
        <v>61</v>
      </c>
      <c r="S653" s="145"/>
      <c r="T653" s="145"/>
      <c r="U653" s="145"/>
      <c r="V653" s="145"/>
      <c r="W653" s="145"/>
      <c r="X653" s="145"/>
      <c r="Y653" s="145"/>
      <c r="Z653" s="145"/>
      <c r="AA653" s="145"/>
      <c r="AB653" s="145"/>
      <c r="AC653" s="145"/>
      <c r="AD653" s="145"/>
      <c r="AE653" s="145"/>
      <c r="AF653" s="145"/>
      <c r="AG653" s="145"/>
      <c r="AH653" s="145"/>
      <c r="AI653" s="145"/>
    </row>
    <row r="654" spans="2:35" s="111" customFormat="1" ht="13.8" x14ac:dyDescent="0.45">
      <c r="B654" s="350" t="e">
        <f>VLOOKUP(C654,[1]!Companies[#Data],3,FALSE)</f>
        <v>#REF!</v>
      </c>
      <c r="C654" s="111" t="s">
        <v>1222</v>
      </c>
      <c r="D654" s="111" t="s">
        <v>576</v>
      </c>
      <c r="E654" s="111" t="s">
        <v>581</v>
      </c>
      <c r="F654" s="111" t="s">
        <v>282</v>
      </c>
      <c r="G654" s="111" t="s">
        <v>282</v>
      </c>
      <c r="H654" s="111" t="s">
        <v>282</v>
      </c>
      <c r="I654" s="111" t="s">
        <v>529</v>
      </c>
      <c r="J654" s="150">
        <v>-279262.33999999997</v>
      </c>
      <c r="K654" s="111" t="s">
        <v>282</v>
      </c>
      <c r="L654" s="111" t="s">
        <v>282</v>
      </c>
      <c r="M654" s="111" t="s">
        <v>282</v>
      </c>
      <c r="O654" s="111" t="s">
        <v>61</v>
      </c>
      <c r="S654" s="145"/>
      <c r="T654" s="145"/>
      <c r="U654" s="145"/>
      <c r="V654" s="145"/>
      <c r="W654" s="145"/>
      <c r="X654" s="145"/>
      <c r="Y654" s="145"/>
      <c r="Z654" s="145"/>
      <c r="AA654" s="145"/>
      <c r="AB654" s="145"/>
      <c r="AC654" s="145"/>
      <c r="AD654" s="145"/>
      <c r="AE654" s="145"/>
      <c r="AF654" s="145"/>
      <c r="AG654" s="145"/>
      <c r="AH654" s="145"/>
      <c r="AI654" s="145"/>
    </row>
    <row r="655" spans="2:35" s="111" customFormat="1" ht="13.8" x14ac:dyDescent="0.45">
      <c r="B655" s="350" t="e">
        <f>VLOOKUP(C655,[1]!Companies[#Data],3,FALSE)</f>
        <v>#REF!</v>
      </c>
      <c r="C655" s="111" t="s">
        <v>1136</v>
      </c>
      <c r="D655" s="111" t="s">
        <v>576</v>
      </c>
      <c r="E655" s="111" t="s">
        <v>581</v>
      </c>
      <c r="F655" s="111" t="s">
        <v>282</v>
      </c>
      <c r="G655" s="111" t="s">
        <v>282</v>
      </c>
      <c r="H655" s="111" t="s">
        <v>282</v>
      </c>
      <c r="I655" s="111" t="s">
        <v>529</v>
      </c>
      <c r="J655" s="150">
        <v>281608.63</v>
      </c>
      <c r="K655" s="111" t="s">
        <v>282</v>
      </c>
      <c r="L655" s="111" t="s">
        <v>282</v>
      </c>
      <c r="M655" s="111" t="s">
        <v>282</v>
      </c>
      <c r="O655" s="111" t="s">
        <v>61</v>
      </c>
      <c r="S655" s="145"/>
      <c r="T655" s="145"/>
      <c r="U655" s="145"/>
      <c r="V655" s="145"/>
      <c r="W655" s="145"/>
      <c r="X655" s="145"/>
      <c r="Y655" s="145"/>
      <c r="Z655" s="145"/>
      <c r="AA655" s="145"/>
      <c r="AB655" s="145"/>
      <c r="AC655" s="145"/>
      <c r="AD655" s="145"/>
      <c r="AE655" s="145"/>
      <c r="AF655" s="145"/>
      <c r="AG655" s="145"/>
      <c r="AH655" s="145"/>
      <c r="AI655" s="145"/>
    </row>
    <row r="656" spans="2:35" s="111" customFormat="1" ht="13.8" x14ac:dyDescent="0.45">
      <c r="B656" s="350" t="e">
        <f>VLOOKUP(C656,[1]!Companies[#Data],3,FALSE)</f>
        <v>#REF!</v>
      </c>
      <c r="C656" s="111" t="s">
        <v>1158</v>
      </c>
      <c r="D656" s="111" t="s">
        <v>576</v>
      </c>
      <c r="E656" s="111" t="s">
        <v>581</v>
      </c>
      <c r="F656" s="111" t="s">
        <v>282</v>
      </c>
      <c r="G656" s="111" t="s">
        <v>282</v>
      </c>
      <c r="H656" s="111" t="s">
        <v>282</v>
      </c>
      <c r="I656" s="111" t="s">
        <v>529</v>
      </c>
      <c r="J656" s="150">
        <v>94094</v>
      </c>
      <c r="K656" s="111" t="s">
        <v>282</v>
      </c>
      <c r="L656" s="111" t="s">
        <v>282</v>
      </c>
      <c r="M656" s="111" t="s">
        <v>282</v>
      </c>
      <c r="O656" s="111" t="s">
        <v>61</v>
      </c>
      <c r="S656" s="145"/>
      <c r="T656" s="145"/>
      <c r="U656" s="145"/>
      <c r="V656" s="145"/>
      <c r="W656" s="145"/>
      <c r="X656" s="145"/>
      <c r="Y656" s="145"/>
      <c r="Z656" s="145"/>
      <c r="AA656" s="145"/>
      <c r="AB656" s="145"/>
      <c r="AC656" s="145"/>
      <c r="AD656" s="145"/>
      <c r="AE656" s="145"/>
      <c r="AF656" s="145"/>
      <c r="AG656" s="145"/>
      <c r="AH656" s="145"/>
      <c r="AI656" s="145"/>
    </row>
    <row r="657" spans="2:35" s="111" customFormat="1" ht="13.8" x14ac:dyDescent="0.45">
      <c r="B657" s="350" t="e">
        <f>VLOOKUP(C657,[1]!Companies[#Data],3,FALSE)</f>
        <v>#REF!</v>
      </c>
      <c r="C657" s="111" t="s">
        <v>1223</v>
      </c>
      <c r="D657" s="111" t="s">
        <v>576</v>
      </c>
      <c r="E657" s="111" t="s">
        <v>581</v>
      </c>
      <c r="F657" s="111" t="s">
        <v>282</v>
      </c>
      <c r="G657" s="111" t="s">
        <v>282</v>
      </c>
      <c r="H657" s="111" t="s">
        <v>282</v>
      </c>
      <c r="I657" s="111" t="s">
        <v>529</v>
      </c>
      <c r="J657" s="150">
        <v>1927758.21</v>
      </c>
      <c r="K657" s="111" t="s">
        <v>282</v>
      </c>
      <c r="L657" s="111" t="s">
        <v>282</v>
      </c>
      <c r="M657" s="111" t="s">
        <v>282</v>
      </c>
      <c r="O657" s="111" t="s">
        <v>61</v>
      </c>
      <c r="S657" s="145"/>
      <c r="T657" s="145"/>
      <c r="U657" s="145"/>
      <c r="V657" s="145"/>
      <c r="W657" s="145"/>
      <c r="X657" s="145"/>
      <c r="Y657" s="145"/>
      <c r="Z657" s="145"/>
      <c r="AA657" s="145"/>
      <c r="AB657" s="145"/>
      <c r="AC657" s="145"/>
      <c r="AD657" s="145"/>
      <c r="AE657" s="145"/>
      <c r="AF657" s="145"/>
      <c r="AG657" s="145"/>
      <c r="AH657" s="145"/>
      <c r="AI657" s="145"/>
    </row>
    <row r="658" spans="2:35" s="111" customFormat="1" ht="13.8" x14ac:dyDescent="0.45">
      <c r="B658" s="350" t="e">
        <f>VLOOKUP(C658,[1]!Companies[#Data],3,FALSE)</f>
        <v>#REF!</v>
      </c>
      <c r="C658" s="111" t="s">
        <v>1179</v>
      </c>
      <c r="D658" s="111" t="s">
        <v>576</v>
      </c>
      <c r="E658" s="111" t="s">
        <v>581</v>
      </c>
      <c r="F658" s="111" t="s">
        <v>282</v>
      </c>
      <c r="G658" s="111" t="s">
        <v>282</v>
      </c>
      <c r="H658" s="111" t="s">
        <v>282</v>
      </c>
      <c r="I658" s="111" t="s">
        <v>529</v>
      </c>
      <c r="J658" s="150">
        <v>-4299386.99</v>
      </c>
      <c r="K658" s="111" t="s">
        <v>282</v>
      </c>
      <c r="L658" s="111" t="s">
        <v>282</v>
      </c>
      <c r="M658" s="111" t="s">
        <v>282</v>
      </c>
      <c r="O658" s="111" t="s">
        <v>61</v>
      </c>
      <c r="S658" s="145"/>
      <c r="T658" s="145"/>
      <c r="U658" s="145"/>
      <c r="V658" s="145"/>
      <c r="W658" s="145"/>
      <c r="X658" s="145"/>
      <c r="Y658" s="145"/>
      <c r="Z658" s="145"/>
      <c r="AA658" s="145"/>
      <c r="AB658" s="145"/>
      <c r="AC658" s="145"/>
      <c r="AD658" s="145"/>
      <c r="AE658" s="145"/>
      <c r="AF658" s="145"/>
      <c r="AG658" s="145"/>
      <c r="AH658" s="145"/>
      <c r="AI658" s="145"/>
    </row>
    <row r="659" spans="2:35" s="111" customFormat="1" ht="13.8" x14ac:dyDescent="0.45">
      <c r="B659" s="350" t="e">
        <f>VLOOKUP(C659,[1]!Companies[#Data],3,FALSE)</f>
        <v>#REF!</v>
      </c>
      <c r="C659" s="111" t="s">
        <v>1224</v>
      </c>
      <c r="D659" s="111" t="s">
        <v>576</v>
      </c>
      <c r="E659" s="111" t="s">
        <v>581</v>
      </c>
      <c r="F659" s="111" t="s">
        <v>282</v>
      </c>
      <c r="G659" s="111" t="s">
        <v>282</v>
      </c>
      <c r="H659" s="111" t="s">
        <v>282</v>
      </c>
      <c r="I659" s="111" t="s">
        <v>529</v>
      </c>
      <c r="J659" s="150">
        <v>2620664.2400000002</v>
      </c>
      <c r="K659" s="111" t="s">
        <v>282</v>
      </c>
      <c r="L659" s="111" t="s">
        <v>282</v>
      </c>
      <c r="M659" s="111" t="s">
        <v>282</v>
      </c>
      <c r="O659" s="111" t="s">
        <v>61</v>
      </c>
      <c r="S659" s="145"/>
      <c r="T659" s="145"/>
      <c r="U659" s="145"/>
      <c r="V659" s="145"/>
      <c r="W659" s="145"/>
      <c r="X659" s="145"/>
      <c r="Y659" s="145"/>
      <c r="Z659" s="145"/>
      <c r="AA659" s="145"/>
      <c r="AB659" s="145"/>
      <c r="AC659" s="145"/>
      <c r="AD659" s="145"/>
      <c r="AE659" s="145"/>
      <c r="AF659" s="145"/>
      <c r="AG659" s="145"/>
      <c r="AH659" s="145"/>
      <c r="AI659" s="145"/>
    </row>
    <row r="660" spans="2:35" s="111" customFormat="1" ht="13.8" x14ac:dyDescent="0.45">
      <c r="B660" s="350" t="e">
        <f>VLOOKUP(C660,[1]!Companies[#Data],3,FALSE)</f>
        <v>#REF!</v>
      </c>
      <c r="C660" s="111" t="s">
        <v>1195</v>
      </c>
      <c r="D660" s="111" t="s">
        <v>576</v>
      </c>
      <c r="E660" s="111" t="s">
        <v>581</v>
      </c>
      <c r="F660" s="111" t="s">
        <v>282</v>
      </c>
      <c r="G660" s="111" t="s">
        <v>282</v>
      </c>
      <c r="H660" s="111" t="s">
        <v>282</v>
      </c>
      <c r="I660" s="111" t="s">
        <v>529</v>
      </c>
      <c r="J660" s="150">
        <v>668736.39</v>
      </c>
      <c r="K660" s="111" t="s">
        <v>282</v>
      </c>
      <c r="L660" s="111" t="s">
        <v>282</v>
      </c>
      <c r="M660" s="111" t="s">
        <v>282</v>
      </c>
      <c r="O660" s="111" t="s">
        <v>61</v>
      </c>
      <c r="S660" s="145"/>
      <c r="T660" s="145"/>
      <c r="U660" s="145"/>
      <c r="V660" s="145"/>
      <c r="W660" s="145"/>
      <c r="X660" s="145"/>
      <c r="Y660" s="145"/>
      <c r="Z660" s="145"/>
      <c r="AA660" s="145"/>
      <c r="AB660" s="145"/>
      <c r="AC660" s="145"/>
      <c r="AD660" s="145"/>
      <c r="AE660" s="145"/>
      <c r="AF660" s="145"/>
      <c r="AG660" s="145"/>
      <c r="AH660" s="145"/>
      <c r="AI660" s="145"/>
    </row>
    <row r="661" spans="2:35" s="111" customFormat="1" ht="13.8" x14ac:dyDescent="0.45">
      <c r="B661" s="350" t="e">
        <f>VLOOKUP(C661,[1]!Companies[#Data],3,FALSE)</f>
        <v>#REF!</v>
      </c>
      <c r="C661" s="111" t="s">
        <v>1225</v>
      </c>
      <c r="D661" s="111" t="s">
        <v>576</v>
      </c>
      <c r="E661" s="111" t="s">
        <v>581</v>
      </c>
      <c r="F661" s="111" t="s">
        <v>282</v>
      </c>
      <c r="G661" s="111" t="s">
        <v>282</v>
      </c>
      <c r="H661" s="111" t="s">
        <v>282</v>
      </c>
      <c r="I661" s="111" t="s">
        <v>529</v>
      </c>
      <c r="J661" s="150">
        <v>16500000</v>
      </c>
      <c r="K661" s="111" t="s">
        <v>282</v>
      </c>
      <c r="L661" s="111" t="s">
        <v>282</v>
      </c>
      <c r="M661" s="111" t="s">
        <v>282</v>
      </c>
      <c r="O661" s="111" t="s">
        <v>61</v>
      </c>
      <c r="S661" s="145"/>
      <c r="T661" s="145"/>
      <c r="U661" s="145"/>
      <c r="V661" s="145"/>
      <c r="W661" s="145"/>
      <c r="X661" s="145"/>
      <c r="Y661" s="145"/>
      <c r="Z661" s="145"/>
      <c r="AA661" s="145"/>
      <c r="AB661" s="145"/>
      <c r="AC661" s="145"/>
      <c r="AD661" s="145"/>
      <c r="AE661" s="145"/>
      <c r="AF661" s="145"/>
      <c r="AG661" s="145"/>
      <c r="AH661" s="145"/>
      <c r="AI661" s="145"/>
    </row>
    <row r="662" spans="2:35" s="111" customFormat="1" ht="13.8" x14ac:dyDescent="0.45">
      <c r="B662" s="350" t="e">
        <f>VLOOKUP(C662,[1]!Companies[#Data],3,FALSE)</f>
        <v>#REF!</v>
      </c>
      <c r="C662" s="111" t="s">
        <v>1226</v>
      </c>
      <c r="D662" s="111" t="s">
        <v>576</v>
      </c>
      <c r="E662" s="111" t="s">
        <v>582</v>
      </c>
      <c r="F662" s="111" t="s">
        <v>282</v>
      </c>
      <c r="G662" s="111" t="s">
        <v>282</v>
      </c>
      <c r="H662" s="111" t="s">
        <v>282</v>
      </c>
      <c r="I662" s="111" t="s">
        <v>529</v>
      </c>
      <c r="J662" s="150">
        <v>8063655</v>
      </c>
      <c r="K662" s="111" t="s">
        <v>282</v>
      </c>
      <c r="L662" s="111" t="s">
        <v>282</v>
      </c>
      <c r="M662" s="111" t="s">
        <v>282</v>
      </c>
      <c r="O662" s="111" t="s">
        <v>61</v>
      </c>
      <c r="S662" s="145"/>
      <c r="T662" s="145"/>
      <c r="U662" s="145"/>
      <c r="V662" s="145"/>
      <c r="W662" s="145"/>
      <c r="X662" s="145"/>
      <c r="Y662" s="145"/>
      <c r="Z662" s="145"/>
      <c r="AA662" s="145"/>
      <c r="AB662" s="145"/>
      <c r="AC662" s="145"/>
      <c r="AD662" s="145"/>
      <c r="AE662" s="145"/>
      <c r="AF662" s="145"/>
      <c r="AG662" s="145"/>
      <c r="AH662" s="145"/>
      <c r="AI662" s="145"/>
    </row>
    <row r="663" spans="2:35" s="111" customFormat="1" ht="13.8" x14ac:dyDescent="0.45">
      <c r="B663" s="350" t="e">
        <f>VLOOKUP(C663,[1]!Companies[#Data],3,FALSE)</f>
        <v>#REF!</v>
      </c>
      <c r="C663" s="111" t="s">
        <v>627</v>
      </c>
      <c r="D663" s="111" t="s">
        <v>576</v>
      </c>
      <c r="E663" s="111" t="s">
        <v>582</v>
      </c>
      <c r="F663" s="111" t="s">
        <v>282</v>
      </c>
      <c r="G663" s="111" t="s">
        <v>282</v>
      </c>
      <c r="H663" s="111" t="s">
        <v>282</v>
      </c>
      <c r="I663" s="111" t="s">
        <v>529</v>
      </c>
      <c r="J663" s="150">
        <v>171203428.79999998</v>
      </c>
      <c r="K663" s="111" t="s">
        <v>282</v>
      </c>
      <c r="L663" s="111" t="s">
        <v>282</v>
      </c>
      <c r="M663" s="111" t="s">
        <v>282</v>
      </c>
      <c r="O663" s="111" t="s">
        <v>61</v>
      </c>
      <c r="S663" s="145"/>
      <c r="T663" s="145"/>
      <c r="U663" s="145"/>
      <c r="V663" s="145"/>
      <c r="W663" s="145"/>
      <c r="X663" s="145"/>
      <c r="Y663" s="145"/>
      <c r="Z663" s="145"/>
      <c r="AA663" s="145"/>
      <c r="AB663" s="145"/>
      <c r="AC663" s="145"/>
      <c r="AD663" s="145"/>
      <c r="AE663" s="145"/>
      <c r="AF663" s="145"/>
      <c r="AG663" s="145"/>
      <c r="AH663" s="145"/>
      <c r="AI663" s="145"/>
    </row>
    <row r="664" spans="2:35" s="111" customFormat="1" ht="13.8" x14ac:dyDescent="0.45">
      <c r="B664" s="350" t="e">
        <f>VLOOKUP(C664,[1]!Companies[#Data],3,FALSE)</f>
        <v>#REF!</v>
      </c>
      <c r="C664" s="111" t="s">
        <v>1227</v>
      </c>
      <c r="D664" s="111" t="s">
        <v>576</v>
      </c>
      <c r="E664" s="111" t="s">
        <v>582</v>
      </c>
      <c r="F664" s="111" t="s">
        <v>282</v>
      </c>
      <c r="G664" s="111" t="s">
        <v>282</v>
      </c>
      <c r="H664" s="111" t="s">
        <v>282</v>
      </c>
      <c r="I664" s="111" t="s">
        <v>529</v>
      </c>
      <c r="J664" s="150">
        <v>17071023</v>
      </c>
      <c r="K664" s="111" t="s">
        <v>282</v>
      </c>
      <c r="L664" s="111" t="s">
        <v>282</v>
      </c>
      <c r="M664" s="111" t="s">
        <v>282</v>
      </c>
      <c r="O664" s="111" t="s">
        <v>61</v>
      </c>
      <c r="S664" s="145"/>
      <c r="T664" s="145"/>
      <c r="U664" s="145"/>
      <c r="V664" s="145"/>
      <c r="W664" s="145"/>
      <c r="X664" s="145"/>
      <c r="Y664" s="145"/>
      <c r="Z664" s="145"/>
      <c r="AA664" s="145"/>
      <c r="AB664" s="145"/>
      <c r="AC664" s="145"/>
      <c r="AD664" s="145"/>
      <c r="AE664" s="145"/>
      <c r="AF664" s="145"/>
      <c r="AG664" s="145"/>
      <c r="AH664" s="145"/>
      <c r="AI664" s="145"/>
    </row>
    <row r="665" spans="2:35" s="111" customFormat="1" ht="13.8" x14ac:dyDescent="0.45">
      <c r="B665" s="350" t="e">
        <f>VLOOKUP(C665,[1]!Companies[#Data],3,FALSE)</f>
        <v>#REF!</v>
      </c>
      <c r="C665" s="111" t="s">
        <v>1228</v>
      </c>
      <c r="D665" s="111" t="s">
        <v>576</v>
      </c>
      <c r="E665" s="111" t="s">
        <v>582</v>
      </c>
      <c r="F665" s="111" t="s">
        <v>282</v>
      </c>
      <c r="G665" s="111" t="s">
        <v>282</v>
      </c>
      <c r="H665" s="111" t="s">
        <v>282</v>
      </c>
      <c r="I665" s="111" t="s">
        <v>529</v>
      </c>
      <c r="J665" s="150">
        <v>-348958.24</v>
      </c>
      <c r="K665" s="111" t="s">
        <v>282</v>
      </c>
      <c r="L665" s="111" t="s">
        <v>282</v>
      </c>
      <c r="M665" s="111" t="s">
        <v>282</v>
      </c>
      <c r="O665" s="111" t="s">
        <v>61</v>
      </c>
      <c r="S665" s="145"/>
      <c r="T665" s="145"/>
      <c r="U665" s="145"/>
      <c r="V665" s="145"/>
      <c r="W665" s="145"/>
      <c r="X665" s="145"/>
      <c r="Y665" s="145"/>
      <c r="Z665" s="145"/>
      <c r="AA665" s="145"/>
      <c r="AB665" s="145"/>
      <c r="AC665" s="145"/>
      <c r="AD665" s="145"/>
      <c r="AE665" s="145"/>
      <c r="AF665" s="145"/>
      <c r="AG665" s="145"/>
      <c r="AH665" s="145"/>
      <c r="AI665" s="145"/>
    </row>
    <row r="666" spans="2:35" s="111" customFormat="1" ht="13.8" x14ac:dyDescent="0.45">
      <c r="B666" s="350" t="e">
        <f>VLOOKUP(C666,[1]!Companies[#Data],3,FALSE)</f>
        <v>#REF!</v>
      </c>
      <c r="C666" s="111" t="s">
        <v>595</v>
      </c>
      <c r="D666" s="111" t="s">
        <v>576</v>
      </c>
      <c r="E666" s="111" t="s">
        <v>582</v>
      </c>
      <c r="F666" s="111" t="s">
        <v>282</v>
      </c>
      <c r="G666" s="111" t="s">
        <v>282</v>
      </c>
      <c r="H666" s="111" t="s">
        <v>282</v>
      </c>
      <c r="I666" s="111" t="s">
        <v>529</v>
      </c>
      <c r="J666" s="150">
        <v>40543682</v>
      </c>
      <c r="K666" s="111" t="s">
        <v>282</v>
      </c>
      <c r="L666" s="111" t="s">
        <v>282</v>
      </c>
      <c r="M666" s="111" t="s">
        <v>282</v>
      </c>
      <c r="O666" s="111" t="s">
        <v>61</v>
      </c>
      <c r="S666" s="145"/>
      <c r="T666" s="145"/>
      <c r="U666" s="145"/>
      <c r="V666" s="145"/>
      <c r="W666" s="145"/>
      <c r="X666" s="145"/>
      <c r="Y666" s="145"/>
      <c r="Z666" s="145"/>
      <c r="AA666" s="145"/>
      <c r="AB666" s="145"/>
      <c r="AC666" s="145"/>
      <c r="AD666" s="145"/>
      <c r="AE666" s="145"/>
      <c r="AF666" s="145"/>
      <c r="AG666" s="145"/>
      <c r="AH666" s="145"/>
      <c r="AI666" s="145"/>
    </row>
    <row r="667" spans="2:35" s="111" customFormat="1" ht="13.8" x14ac:dyDescent="0.45">
      <c r="B667" s="350" t="e">
        <f>VLOOKUP(C667,[1]!Companies[#Data],3,FALSE)</f>
        <v>#REF!</v>
      </c>
      <c r="C667" s="111" t="s">
        <v>756</v>
      </c>
      <c r="D667" s="111" t="s">
        <v>576</v>
      </c>
      <c r="E667" s="111" t="s">
        <v>582</v>
      </c>
      <c r="F667" s="111" t="s">
        <v>282</v>
      </c>
      <c r="G667" s="111" t="s">
        <v>282</v>
      </c>
      <c r="H667" s="111" t="s">
        <v>282</v>
      </c>
      <c r="I667" s="111" t="s">
        <v>529</v>
      </c>
      <c r="J667" s="150">
        <v>16474905</v>
      </c>
      <c r="K667" s="111" t="s">
        <v>282</v>
      </c>
      <c r="L667" s="111" t="s">
        <v>282</v>
      </c>
      <c r="M667" s="111" t="s">
        <v>282</v>
      </c>
      <c r="O667" s="111" t="s">
        <v>61</v>
      </c>
      <c r="S667" s="145"/>
      <c r="T667" s="145"/>
      <c r="U667" s="145"/>
      <c r="V667" s="145"/>
      <c r="W667" s="145"/>
      <c r="X667" s="145"/>
      <c r="Y667" s="145"/>
      <c r="Z667" s="145"/>
      <c r="AA667" s="145"/>
      <c r="AB667" s="145"/>
      <c r="AC667" s="145"/>
      <c r="AD667" s="145"/>
      <c r="AE667" s="145"/>
      <c r="AF667" s="145"/>
      <c r="AG667" s="145"/>
      <c r="AH667" s="145"/>
      <c r="AI667" s="145"/>
    </row>
    <row r="668" spans="2:35" s="111" customFormat="1" ht="13.8" x14ac:dyDescent="0.45">
      <c r="B668" s="350" t="e">
        <f>VLOOKUP(C668,[1]!Companies[#Data],3,FALSE)</f>
        <v>#REF!</v>
      </c>
      <c r="C668" s="111" t="s">
        <v>601</v>
      </c>
      <c r="D668" s="111" t="s">
        <v>576</v>
      </c>
      <c r="E668" s="111" t="s">
        <v>582</v>
      </c>
      <c r="F668" s="111" t="s">
        <v>282</v>
      </c>
      <c r="G668" s="111" t="s">
        <v>282</v>
      </c>
      <c r="H668" s="111" t="s">
        <v>282</v>
      </c>
      <c r="I668" s="111" t="s">
        <v>529</v>
      </c>
      <c r="J668" s="150">
        <v>-941487.26000000071</v>
      </c>
      <c r="K668" s="111" t="s">
        <v>282</v>
      </c>
      <c r="L668" s="111" t="s">
        <v>282</v>
      </c>
      <c r="M668" s="111" t="s">
        <v>282</v>
      </c>
      <c r="O668" s="111" t="s">
        <v>61</v>
      </c>
      <c r="S668" s="145"/>
      <c r="T668" s="145"/>
      <c r="U668" s="145"/>
      <c r="V668" s="145"/>
      <c r="W668" s="145"/>
      <c r="X668" s="145"/>
      <c r="Y668" s="145"/>
      <c r="Z668" s="145"/>
      <c r="AA668" s="145"/>
      <c r="AB668" s="145"/>
      <c r="AC668" s="145"/>
      <c r="AD668" s="145"/>
      <c r="AE668" s="145"/>
      <c r="AF668" s="145"/>
      <c r="AG668" s="145"/>
      <c r="AH668" s="145"/>
      <c r="AI668" s="145"/>
    </row>
    <row r="669" spans="2:35" s="111" customFormat="1" ht="13.8" x14ac:dyDescent="0.45">
      <c r="B669" s="350" t="e">
        <f>VLOOKUP(C669,[1]!Companies[#Data],3,FALSE)</f>
        <v>#REF!</v>
      </c>
      <c r="C669" s="111" t="s">
        <v>603</v>
      </c>
      <c r="D669" s="111" t="s">
        <v>576</v>
      </c>
      <c r="E669" s="111" t="s">
        <v>582</v>
      </c>
      <c r="F669" s="111" t="s">
        <v>282</v>
      </c>
      <c r="G669" s="111" t="s">
        <v>282</v>
      </c>
      <c r="H669" s="111" t="s">
        <v>282</v>
      </c>
      <c r="I669" s="111" t="s">
        <v>529</v>
      </c>
      <c r="J669" s="150">
        <v>129031452.77</v>
      </c>
      <c r="K669" s="111" t="s">
        <v>282</v>
      </c>
      <c r="L669" s="111" t="s">
        <v>282</v>
      </c>
      <c r="M669" s="111" t="s">
        <v>282</v>
      </c>
      <c r="O669" s="111" t="s">
        <v>61</v>
      </c>
      <c r="S669" s="145"/>
      <c r="T669" s="145"/>
      <c r="U669" s="145"/>
      <c r="V669" s="145"/>
      <c r="W669" s="145"/>
      <c r="X669" s="145"/>
      <c r="Y669" s="145"/>
      <c r="Z669" s="145"/>
      <c r="AA669" s="145"/>
      <c r="AB669" s="145"/>
      <c r="AC669" s="145"/>
      <c r="AD669" s="145"/>
      <c r="AE669" s="145"/>
      <c r="AF669" s="145"/>
      <c r="AG669" s="145"/>
      <c r="AH669" s="145"/>
      <c r="AI669" s="145"/>
    </row>
    <row r="670" spans="2:35" s="111" customFormat="1" ht="13.8" x14ac:dyDescent="0.45">
      <c r="B670" s="350" t="e">
        <f>VLOOKUP(C670,[1]!Companies[#Data],3,FALSE)</f>
        <v>#REF!</v>
      </c>
      <c r="C670" s="111" t="s">
        <v>780</v>
      </c>
      <c r="D670" s="111" t="s">
        <v>576</v>
      </c>
      <c r="E670" s="111" t="s">
        <v>582</v>
      </c>
      <c r="F670" s="111" t="s">
        <v>282</v>
      </c>
      <c r="G670" s="111" t="s">
        <v>282</v>
      </c>
      <c r="H670" s="111" t="s">
        <v>282</v>
      </c>
      <c r="I670" s="111" t="s">
        <v>529</v>
      </c>
      <c r="J670" s="150">
        <v>8508553</v>
      </c>
      <c r="K670" s="111" t="s">
        <v>282</v>
      </c>
      <c r="L670" s="111" t="s">
        <v>282</v>
      </c>
      <c r="M670" s="111" t="s">
        <v>282</v>
      </c>
      <c r="O670" s="111" t="s">
        <v>61</v>
      </c>
      <c r="S670" s="145"/>
      <c r="T670" s="145"/>
      <c r="U670" s="145"/>
      <c r="V670" s="145"/>
      <c r="W670" s="145"/>
      <c r="X670" s="145"/>
      <c r="Y670" s="145"/>
      <c r="Z670" s="145"/>
      <c r="AA670" s="145"/>
      <c r="AB670" s="145"/>
      <c r="AC670" s="145"/>
      <c r="AD670" s="145"/>
      <c r="AE670" s="145"/>
      <c r="AF670" s="145"/>
      <c r="AG670" s="145"/>
      <c r="AH670" s="145"/>
      <c r="AI670" s="145"/>
    </row>
    <row r="671" spans="2:35" s="111" customFormat="1" ht="13.8" x14ac:dyDescent="0.45">
      <c r="B671" s="350" t="e">
        <f>VLOOKUP(C671,[1]!Companies[#Data],3,FALSE)</f>
        <v>#REF!</v>
      </c>
      <c r="C671" s="111" t="s">
        <v>605</v>
      </c>
      <c r="D671" s="111" t="s">
        <v>576</v>
      </c>
      <c r="E671" s="111" t="s">
        <v>582</v>
      </c>
      <c r="F671" s="111" t="s">
        <v>282</v>
      </c>
      <c r="G671" s="111" t="s">
        <v>282</v>
      </c>
      <c r="H671" s="111" t="s">
        <v>282</v>
      </c>
      <c r="I671" s="111" t="s">
        <v>529</v>
      </c>
      <c r="J671" s="150">
        <v>97695274</v>
      </c>
      <c r="K671" s="111" t="s">
        <v>282</v>
      </c>
      <c r="L671" s="111" t="s">
        <v>282</v>
      </c>
      <c r="M671" s="111" t="s">
        <v>282</v>
      </c>
      <c r="O671" s="111" t="s">
        <v>61</v>
      </c>
      <c r="S671" s="145"/>
      <c r="T671" s="145"/>
      <c r="U671" s="145"/>
      <c r="V671" s="145"/>
      <c r="W671" s="145"/>
      <c r="X671" s="145"/>
      <c r="Y671" s="145"/>
      <c r="Z671" s="145"/>
      <c r="AA671" s="145"/>
      <c r="AB671" s="145"/>
      <c r="AC671" s="145"/>
      <c r="AD671" s="145"/>
      <c r="AE671" s="145"/>
      <c r="AF671" s="145"/>
      <c r="AG671" s="145"/>
      <c r="AH671" s="145"/>
      <c r="AI671" s="145"/>
    </row>
    <row r="672" spans="2:35" s="111" customFormat="1" ht="13.8" x14ac:dyDescent="0.45">
      <c r="B672" s="350" t="e">
        <f>VLOOKUP(C672,[1]!Companies[#Data],3,FALSE)</f>
        <v>#REF!</v>
      </c>
      <c r="C672" s="111" t="s">
        <v>608</v>
      </c>
      <c r="D672" s="111" t="s">
        <v>576</v>
      </c>
      <c r="E672" s="111" t="s">
        <v>582</v>
      </c>
      <c r="F672" s="111" t="s">
        <v>282</v>
      </c>
      <c r="G672" s="111" t="s">
        <v>282</v>
      </c>
      <c r="H672" s="111" t="s">
        <v>282</v>
      </c>
      <c r="I672" s="111" t="s">
        <v>529</v>
      </c>
      <c r="J672" s="150">
        <v>-1296826</v>
      </c>
      <c r="K672" s="111" t="s">
        <v>282</v>
      </c>
      <c r="L672" s="111" t="s">
        <v>282</v>
      </c>
      <c r="M672" s="111" t="s">
        <v>282</v>
      </c>
      <c r="O672" s="111" t="s">
        <v>61</v>
      </c>
      <c r="S672" s="145"/>
      <c r="T672" s="145"/>
      <c r="U672" s="145"/>
      <c r="V672" s="145"/>
      <c r="W672" s="145"/>
      <c r="X672" s="145"/>
      <c r="Y672" s="145"/>
      <c r="Z672" s="145"/>
      <c r="AA672" s="145"/>
      <c r="AB672" s="145"/>
      <c r="AC672" s="145"/>
      <c r="AD672" s="145"/>
      <c r="AE672" s="145"/>
      <c r="AF672" s="145"/>
      <c r="AG672" s="145"/>
      <c r="AH672" s="145"/>
      <c r="AI672" s="145"/>
    </row>
    <row r="673" spans="2:35" s="111" customFormat="1" ht="13.8" x14ac:dyDescent="0.45">
      <c r="B673" s="350" t="e">
        <f>VLOOKUP(C673,[1]!Companies[#Data],3,FALSE)</f>
        <v>#REF!</v>
      </c>
      <c r="C673" s="111" t="s">
        <v>609</v>
      </c>
      <c r="D673" s="111" t="s">
        <v>576</v>
      </c>
      <c r="E673" s="111" t="s">
        <v>582</v>
      </c>
      <c r="F673" s="111" t="s">
        <v>282</v>
      </c>
      <c r="G673" s="111" t="s">
        <v>282</v>
      </c>
      <c r="H673" s="111" t="s">
        <v>282</v>
      </c>
      <c r="I673" s="111" t="s">
        <v>529</v>
      </c>
      <c r="J673" s="150">
        <v>168586457.47918788</v>
      </c>
      <c r="K673" s="111" t="s">
        <v>282</v>
      </c>
      <c r="L673" s="111" t="s">
        <v>282</v>
      </c>
      <c r="M673" s="111" t="s">
        <v>282</v>
      </c>
      <c r="O673" s="111" t="s">
        <v>61</v>
      </c>
      <c r="S673" s="145"/>
      <c r="T673" s="145"/>
      <c r="U673" s="145"/>
      <c r="V673" s="145"/>
      <c r="W673" s="145"/>
      <c r="X673" s="145"/>
      <c r="Y673" s="145"/>
      <c r="Z673" s="145"/>
      <c r="AA673" s="145"/>
      <c r="AB673" s="145"/>
      <c r="AC673" s="145"/>
      <c r="AD673" s="145"/>
      <c r="AE673" s="145"/>
      <c r="AF673" s="145"/>
      <c r="AG673" s="145"/>
      <c r="AH673" s="145"/>
      <c r="AI673" s="145"/>
    </row>
    <row r="674" spans="2:35" s="111" customFormat="1" ht="13.8" x14ac:dyDescent="0.45">
      <c r="B674" s="350" t="e">
        <f>VLOOKUP(C674,[1]!Companies[#Data],3,FALSE)</f>
        <v>#REF!</v>
      </c>
      <c r="C674" s="111" t="s">
        <v>616</v>
      </c>
      <c r="D674" s="111" t="s">
        <v>576</v>
      </c>
      <c r="E674" s="111" t="s">
        <v>582</v>
      </c>
      <c r="F674" s="111" t="s">
        <v>282</v>
      </c>
      <c r="G674" s="111" t="s">
        <v>282</v>
      </c>
      <c r="H674" s="111" t="s">
        <v>282</v>
      </c>
      <c r="I674" s="111" t="s">
        <v>529</v>
      </c>
      <c r="J674" s="150">
        <v>28802468</v>
      </c>
      <c r="K674" s="111" t="s">
        <v>282</v>
      </c>
      <c r="L674" s="111" t="s">
        <v>282</v>
      </c>
      <c r="M674" s="111" t="s">
        <v>282</v>
      </c>
      <c r="O674" s="111" t="s">
        <v>61</v>
      </c>
      <c r="S674" s="145"/>
      <c r="T674" s="145"/>
      <c r="U674" s="145"/>
      <c r="V674" s="145"/>
      <c r="W674" s="145"/>
      <c r="X674" s="145"/>
      <c r="Y674" s="145"/>
      <c r="Z674" s="145"/>
      <c r="AA674" s="145"/>
      <c r="AB674" s="145"/>
      <c r="AC674" s="145"/>
      <c r="AD674" s="145"/>
      <c r="AE674" s="145"/>
      <c r="AF674" s="145"/>
      <c r="AG674" s="145"/>
      <c r="AH674" s="145"/>
      <c r="AI674" s="145"/>
    </row>
    <row r="675" spans="2:35" s="111" customFormat="1" ht="13.8" x14ac:dyDescent="0.45">
      <c r="B675" s="350" t="e">
        <f>VLOOKUP(C675,[1]!Companies[#Data],3,FALSE)</f>
        <v>#REF!</v>
      </c>
      <c r="C675" s="111" t="s">
        <v>745</v>
      </c>
      <c r="D675" s="111" t="s">
        <v>576</v>
      </c>
      <c r="E675" s="111" t="s">
        <v>582</v>
      </c>
      <c r="F675" s="111" t="s">
        <v>282</v>
      </c>
      <c r="G675" s="111" t="s">
        <v>282</v>
      </c>
      <c r="H675" s="111" t="s">
        <v>282</v>
      </c>
      <c r="I675" s="111" t="s">
        <v>529</v>
      </c>
      <c r="J675" s="150">
        <v>274584520.49000001</v>
      </c>
      <c r="K675" s="111" t="s">
        <v>282</v>
      </c>
      <c r="L675" s="111" t="s">
        <v>282</v>
      </c>
      <c r="M675" s="111" t="s">
        <v>282</v>
      </c>
      <c r="O675" s="111" t="s">
        <v>61</v>
      </c>
      <c r="S675" s="145"/>
      <c r="T675" s="145"/>
      <c r="U675" s="145"/>
      <c r="V675" s="145"/>
      <c r="W675" s="145"/>
      <c r="X675" s="145"/>
      <c r="Y675" s="145"/>
      <c r="Z675" s="145"/>
      <c r="AA675" s="145"/>
      <c r="AB675" s="145"/>
      <c r="AC675" s="145"/>
      <c r="AD675" s="145"/>
      <c r="AE675" s="145"/>
      <c r="AF675" s="145"/>
      <c r="AG675" s="145"/>
      <c r="AH675" s="145"/>
      <c r="AI675" s="145"/>
    </row>
    <row r="676" spans="2:35" s="111" customFormat="1" ht="13.8" x14ac:dyDescent="0.45">
      <c r="B676" s="350" t="e">
        <f>VLOOKUP(C676,[1]!Companies[#Data],3,FALSE)</f>
        <v>#REF!</v>
      </c>
      <c r="C676" s="111" t="s">
        <v>920</v>
      </c>
      <c r="D676" s="111" t="s">
        <v>576</v>
      </c>
      <c r="E676" s="111" t="s">
        <v>582</v>
      </c>
      <c r="F676" s="111" t="s">
        <v>282</v>
      </c>
      <c r="G676" s="111" t="s">
        <v>282</v>
      </c>
      <c r="H676" s="111" t="s">
        <v>282</v>
      </c>
      <c r="I676" s="111" t="s">
        <v>529</v>
      </c>
      <c r="J676" s="150">
        <v>25070104.359999999</v>
      </c>
      <c r="K676" s="111" t="s">
        <v>282</v>
      </c>
      <c r="L676" s="111" t="s">
        <v>282</v>
      </c>
      <c r="M676" s="111" t="s">
        <v>282</v>
      </c>
      <c r="O676" s="111" t="s">
        <v>61</v>
      </c>
      <c r="S676" s="145"/>
      <c r="T676" s="145"/>
      <c r="U676" s="145"/>
      <c r="V676" s="145"/>
      <c r="W676" s="145"/>
      <c r="X676" s="145"/>
      <c r="Y676" s="145"/>
      <c r="Z676" s="145"/>
      <c r="AA676" s="145"/>
      <c r="AB676" s="145"/>
      <c r="AC676" s="145"/>
      <c r="AD676" s="145"/>
      <c r="AE676" s="145"/>
      <c r="AF676" s="145"/>
      <c r="AG676" s="145"/>
      <c r="AH676" s="145"/>
      <c r="AI676" s="145"/>
    </row>
    <row r="677" spans="2:35" s="111" customFormat="1" ht="13.8" x14ac:dyDescent="0.45">
      <c r="B677" s="350" t="e">
        <f>VLOOKUP(C677,[1]!Companies[#Data],3,FALSE)</f>
        <v>#REF!</v>
      </c>
      <c r="C677" s="111" t="s">
        <v>924</v>
      </c>
      <c r="D677" s="111" t="s">
        <v>576</v>
      </c>
      <c r="E677" s="111" t="s">
        <v>582</v>
      </c>
      <c r="F677" s="111" t="s">
        <v>282</v>
      </c>
      <c r="G677" s="111" t="s">
        <v>282</v>
      </c>
      <c r="H677" s="111" t="s">
        <v>282</v>
      </c>
      <c r="I677" s="111" t="s">
        <v>529</v>
      </c>
      <c r="J677" s="150">
        <v>86387165.329999998</v>
      </c>
      <c r="K677" s="111" t="s">
        <v>282</v>
      </c>
      <c r="L677" s="111" t="s">
        <v>282</v>
      </c>
      <c r="M677" s="111" t="s">
        <v>282</v>
      </c>
      <c r="O677" s="111" t="s">
        <v>61</v>
      </c>
      <c r="S677" s="145"/>
      <c r="T677" s="145"/>
      <c r="U677" s="145"/>
      <c r="V677" s="145"/>
      <c r="W677" s="145"/>
      <c r="X677" s="145"/>
      <c r="Y677" s="145"/>
      <c r="Z677" s="145"/>
      <c r="AA677" s="145"/>
      <c r="AB677" s="145"/>
      <c r="AC677" s="145"/>
      <c r="AD677" s="145"/>
      <c r="AE677" s="145"/>
      <c r="AF677" s="145"/>
      <c r="AG677" s="145"/>
      <c r="AH677" s="145"/>
      <c r="AI677" s="145"/>
    </row>
    <row r="678" spans="2:35" s="111" customFormat="1" ht="13.8" x14ac:dyDescent="0.45">
      <c r="B678" s="350" t="e">
        <f>VLOOKUP(C678,[1]!Companies[#Data],3,FALSE)</f>
        <v>#REF!</v>
      </c>
      <c r="C678" s="111" t="s">
        <v>955</v>
      </c>
      <c r="D678" s="111" t="s">
        <v>576</v>
      </c>
      <c r="E678" s="111" t="s">
        <v>582</v>
      </c>
      <c r="F678" s="111" t="s">
        <v>282</v>
      </c>
      <c r="G678" s="111" t="s">
        <v>282</v>
      </c>
      <c r="H678" s="111" t="s">
        <v>282</v>
      </c>
      <c r="I678" s="111" t="s">
        <v>529</v>
      </c>
      <c r="J678" s="150">
        <v>-349521</v>
      </c>
      <c r="K678" s="111" t="s">
        <v>282</v>
      </c>
      <c r="L678" s="111" t="s">
        <v>282</v>
      </c>
      <c r="M678" s="111" t="s">
        <v>282</v>
      </c>
      <c r="O678" s="111" t="s">
        <v>61</v>
      </c>
      <c r="S678" s="145"/>
      <c r="T678" s="145"/>
      <c r="U678" s="145"/>
      <c r="V678" s="145"/>
      <c r="W678" s="145"/>
      <c r="X678" s="145"/>
      <c r="Y678" s="145"/>
      <c r="Z678" s="145"/>
      <c r="AA678" s="145"/>
      <c r="AB678" s="145"/>
      <c r="AC678" s="145"/>
      <c r="AD678" s="145"/>
      <c r="AE678" s="145"/>
      <c r="AF678" s="145"/>
      <c r="AG678" s="145"/>
      <c r="AH678" s="145"/>
      <c r="AI678" s="145"/>
    </row>
    <row r="679" spans="2:35" s="111" customFormat="1" ht="13.8" x14ac:dyDescent="0.45">
      <c r="B679" s="350" t="e">
        <f>VLOOKUP(C679,[1]!Companies[#Data],3,FALSE)</f>
        <v>#REF!</v>
      </c>
      <c r="C679" s="111" t="s">
        <v>613</v>
      </c>
      <c r="D679" s="111" t="s">
        <v>576</v>
      </c>
      <c r="E679" s="111" t="s">
        <v>582</v>
      </c>
      <c r="F679" s="111" t="s">
        <v>282</v>
      </c>
      <c r="G679" s="111" t="s">
        <v>282</v>
      </c>
      <c r="H679" s="111" t="s">
        <v>282</v>
      </c>
      <c r="I679" s="111" t="s">
        <v>529</v>
      </c>
      <c r="J679" s="150">
        <v>-52442917</v>
      </c>
      <c r="K679" s="111" t="s">
        <v>282</v>
      </c>
      <c r="L679" s="111" t="s">
        <v>282</v>
      </c>
      <c r="M679" s="111" t="s">
        <v>282</v>
      </c>
      <c r="O679" s="111" t="s">
        <v>61</v>
      </c>
      <c r="S679" s="145"/>
      <c r="T679" s="145"/>
      <c r="U679" s="145"/>
      <c r="V679" s="145"/>
      <c r="W679" s="145"/>
      <c r="X679" s="145"/>
      <c r="Y679" s="145"/>
      <c r="Z679" s="145"/>
      <c r="AA679" s="145"/>
      <c r="AB679" s="145"/>
      <c r="AC679" s="145"/>
      <c r="AD679" s="145"/>
      <c r="AE679" s="145"/>
      <c r="AF679" s="145"/>
      <c r="AG679" s="145"/>
      <c r="AH679" s="145"/>
      <c r="AI679" s="145"/>
    </row>
    <row r="680" spans="2:35" s="111" customFormat="1" ht="13.8" x14ac:dyDescent="0.45">
      <c r="B680" s="350" t="e">
        <f>VLOOKUP(C680,[1]!Companies[#Data],3,FALSE)</f>
        <v>#REF!</v>
      </c>
      <c r="C680" s="111" t="s">
        <v>618</v>
      </c>
      <c r="D680" s="111" t="s">
        <v>576</v>
      </c>
      <c r="E680" s="111" t="s">
        <v>582</v>
      </c>
      <c r="F680" s="111" t="s">
        <v>282</v>
      </c>
      <c r="G680" s="111" t="s">
        <v>282</v>
      </c>
      <c r="H680" s="111" t="s">
        <v>282</v>
      </c>
      <c r="I680" s="111" t="s">
        <v>529</v>
      </c>
      <c r="J680" s="150">
        <v>-25421062.690000001</v>
      </c>
      <c r="K680" s="111" t="s">
        <v>282</v>
      </c>
      <c r="L680" s="111" t="s">
        <v>282</v>
      </c>
      <c r="M680" s="111" t="s">
        <v>282</v>
      </c>
      <c r="O680" s="111" t="s">
        <v>61</v>
      </c>
      <c r="S680" s="145"/>
      <c r="T680" s="145"/>
      <c r="U680" s="145"/>
      <c r="V680" s="145"/>
      <c r="W680" s="145"/>
      <c r="X680" s="145"/>
      <c r="Y680" s="145"/>
      <c r="Z680" s="145"/>
      <c r="AA680" s="145"/>
      <c r="AB680" s="145"/>
      <c r="AC680" s="145"/>
      <c r="AD680" s="145"/>
      <c r="AE680" s="145"/>
      <c r="AF680" s="145"/>
      <c r="AG680" s="145"/>
      <c r="AH680" s="145"/>
      <c r="AI680" s="145"/>
    </row>
    <row r="681" spans="2:35" s="111" customFormat="1" ht="13.8" x14ac:dyDescent="0.45">
      <c r="B681" s="350" t="e">
        <f>VLOOKUP(C681,[1]!Companies[#Data],3,FALSE)</f>
        <v>#REF!</v>
      </c>
      <c r="C681" s="111" t="s">
        <v>1229</v>
      </c>
      <c r="D681" s="111" t="s">
        <v>576</v>
      </c>
      <c r="E681" s="111" t="s">
        <v>582</v>
      </c>
      <c r="F681" s="111" t="s">
        <v>282</v>
      </c>
      <c r="G681" s="111" t="s">
        <v>282</v>
      </c>
      <c r="H681" s="111" t="s">
        <v>282</v>
      </c>
      <c r="I681" s="111" t="s">
        <v>529</v>
      </c>
      <c r="J681" s="150">
        <v>7435000</v>
      </c>
      <c r="K681" s="111" t="s">
        <v>282</v>
      </c>
      <c r="L681" s="111" t="s">
        <v>282</v>
      </c>
      <c r="M681" s="111" t="s">
        <v>282</v>
      </c>
      <c r="O681" s="111" t="s">
        <v>61</v>
      </c>
      <c r="S681" s="145"/>
      <c r="T681" s="145"/>
      <c r="U681" s="145"/>
      <c r="V681" s="145"/>
      <c r="W681" s="145"/>
      <c r="X681" s="145"/>
      <c r="Y681" s="145"/>
      <c r="Z681" s="145"/>
      <c r="AA681" s="145"/>
      <c r="AB681" s="145"/>
      <c r="AC681" s="145"/>
      <c r="AD681" s="145"/>
      <c r="AE681" s="145"/>
      <c r="AF681" s="145"/>
      <c r="AG681" s="145"/>
      <c r="AH681" s="145"/>
      <c r="AI681" s="145"/>
    </row>
    <row r="682" spans="2:35" s="111" customFormat="1" ht="13.8" x14ac:dyDescent="0.45">
      <c r="B682" s="350" t="e">
        <f>VLOOKUP(C682,[1]!Companies[#Data],3,FALSE)</f>
        <v>#REF!</v>
      </c>
      <c r="C682" s="111" t="s">
        <v>1230</v>
      </c>
      <c r="D682" s="111" t="s">
        <v>576</v>
      </c>
      <c r="E682" s="111" t="s">
        <v>582</v>
      </c>
      <c r="F682" s="111" t="s">
        <v>282</v>
      </c>
      <c r="G682" s="111" t="s">
        <v>282</v>
      </c>
      <c r="H682" s="111" t="s">
        <v>282</v>
      </c>
      <c r="I682" s="111" t="s">
        <v>529</v>
      </c>
      <c r="J682" s="150">
        <v>206500000</v>
      </c>
      <c r="K682" s="111" t="s">
        <v>282</v>
      </c>
      <c r="L682" s="111" t="s">
        <v>282</v>
      </c>
      <c r="M682" s="111" t="s">
        <v>282</v>
      </c>
      <c r="O682" s="111" t="s">
        <v>61</v>
      </c>
      <c r="S682" s="145"/>
      <c r="T682" s="145"/>
      <c r="U682" s="145"/>
      <c r="V682" s="145"/>
      <c r="W682" s="145"/>
      <c r="X682" s="145"/>
      <c r="Y682" s="145"/>
      <c r="Z682" s="145"/>
      <c r="AA682" s="145"/>
      <c r="AB682" s="145"/>
      <c r="AC682" s="145"/>
      <c r="AD682" s="145"/>
      <c r="AE682" s="145"/>
      <c r="AF682" s="145"/>
      <c r="AG682" s="145"/>
      <c r="AH682" s="145"/>
      <c r="AI682" s="145"/>
    </row>
    <row r="683" spans="2:35" s="111" customFormat="1" ht="13.8" x14ac:dyDescent="0.45">
      <c r="B683" s="350" t="e">
        <f>VLOOKUP(C683,[1]!Companies[#Data],3,FALSE)</f>
        <v>#REF!</v>
      </c>
      <c r="C683" s="111" t="s">
        <v>619</v>
      </c>
      <c r="D683" s="111" t="s">
        <v>576</v>
      </c>
      <c r="E683" s="111" t="s">
        <v>582</v>
      </c>
      <c r="F683" s="111" t="s">
        <v>282</v>
      </c>
      <c r="G683" s="111" t="s">
        <v>282</v>
      </c>
      <c r="H683" s="111" t="s">
        <v>282</v>
      </c>
      <c r="I683" s="111" t="s">
        <v>529</v>
      </c>
      <c r="J683" s="150">
        <v>33428556</v>
      </c>
      <c r="K683" s="111" t="s">
        <v>282</v>
      </c>
      <c r="L683" s="111" t="s">
        <v>282</v>
      </c>
      <c r="M683" s="111" t="s">
        <v>282</v>
      </c>
      <c r="O683" s="111" t="s">
        <v>61</v>
      </c>
      <c r="S683" s="145"/>
      <c r="T683" s="145"/>
      <c r="U683" s="145"/>
      <c r="V683" s="145"/>
      <c r="W683" s="145"/>
      <c r="X683" s="145"/>
      <c r="Y683" s="145"/>
      <c r="Z683" s="145"/>
      <c r="AA683" s="145"/>
      <c r="AB683" s="145"/>
      <c r="AC683" s="145"/>
      <c r="AD683" s="145"/>
      <c r="AE683" s="145"/>
      <c r="AF683" s="145"/>
      <c r="AG683" s="145"/>
      <c r="AH683" s="145"/>
      <c r="AI683" s="145"/>
    </row>
    <row r="684" spans="2:35" s="111" customFormat="1" ht="13.8" x14ac:dyDescent="0.45">
      <c r="B684" s="350" t="e">
        <f>VLOOKUP(C684,[1]!Companies[#Data],3,FALSE)</f>
        <v>#REF!</v>
      </c>
      <c r="C684" s="111" t="s">
        <v>1059</v>
      </c>
      <c r="D684" s="111" t="s">
        <v>576</v>
      </c>
      <c r="E684" s="111" t="s">
        <v>582</v>
      </c>
      <c r="F684" s="111" t="s">
        <v>282</v>
      </c>
      <c r="G684" s="111" t="s">
        <v>282</v>
      </c>
      <c r="H684" s="111" t="s">
        <v>282</v>
      </c>
      <c r="I684" s="111" t="s">
        <v>529</v>
      </c>
      <c r="J684" s="150">
        <v>234741494</v>
      </c>
      <c r="K684" s="111" t="s">
        <v>282</v>
      </c>
      <c r="L684" s="111" t="s">
        <v>282</v>
      </c>
      <c r="M684" s="111" t="s">
        <v>282</v>
      </c>
      <c r="O684" s="111" t="s">
        <v>61</v>
      </c>
      <c r="S684" s="145"/>
      <c r="T684" s="145"/>
      <c r="U684" s="145"/>
      <c r="V684" s="145"/>
      <c r="W684" s="145"/>
      <c r="X684" s="145"/>
      <c r="Y684" s="145"/>
      <c r="Z684" s="145"/>
      <c r="AA684" s="145"/>
      <c r="AB684" s="145"/>
      <c r="AC684" s="145"/>
      <c r="AD684" s="145"/>
      <c r="AE684" s="145"/>
      <c r="AF684" s="145"/>
      <c r="AG684" s="145"/>
      <c r="AH684" s="145"/>
      <c r="AI684" s="145"/>
    </row>
    <row r="685" spans="2:35" s="111" customFormat="1" ht="13.8" x14ac:dyDescent="0.45">
      <c r="B685" s="350" t="e">
        <f>VLOOKUP(C685,[1]!Companies[#Data],3,FALSE)</f>
        <v>#REF!</v>
      </c>
      <c r="C685" s="111" t="s">
        <v>599</v>
      </c>
      <c r="D685" s="111" t="s">
        <v>576</v>
      </c>
      <c r="E685" s="111" t="s">
        <v>582</v>
      </c>
      <c r="F685" s="111" t="s">
        <v>282</v>
      </c>
      <c r="G685" s="111" t="s">
        <v>282</v>
      </c>
      <c r="H685" s="111" t="s">
        <v>282</v>
      </c>
      <c r="I685" s="111" t="s">
        <v>529</v>
      </c>
      <c r="J685" s="150">
        <v>198515624</v>
      </c>
      <c r="K685" s="111" t="s">
        <v>282</v>
      </c>
      <c r="L685" s="111" t="s">
        <v>282</v>
      </c>
      <c r="M685" s="111" t="s">
        <v>282</v>
      </c>
      <c r="O685" s="111" t="s">
        <v>61</v>
      </c>
      <c r="S685" s="145"/>
      <c r="T685" s="145"/>
      <c r="U685" s="145"/>
      <c r="V685" s="145"/>
      <c r="W685" s="145"/>
      <c r="X685" s="145"/>
      <c r="Y685" s="145"/>
      <c r="Z685" s="145"/>
      <c r="AA685" s="145"/>
      <c r="AB685" s="145"/>
      <c r="AC685" s="145"/>
      <c r="AD685" s="145"/>
      <c r="AE685" s="145"/>
      <c r="AF685" s="145"/>
      <c r="AG685" s="145"/>
      <c r="AH685" s="145"/>
      <c r="AI685" s="145"/>
    </row>
    <row r="686" spans="2:35" s="111" customFormat="1" ht="13.8" x14ac:dyDescent="0.45">
      <c r="B686" s="350" t="e">
        <f>VLOOKUP(C686,[1]!Companies[#Data],3,FALSE)</f>
        <v>#REF!</v>
      </c>
      <c r="C686" s="111" t="s">
        <v>612</v>
      </c>
      <c r="D686" s="111" t="s">
        <v>576</v>
      </c>
      <c r="E686" s="111" t="s">
        <v>582</v>
      </c>
      <c r="F686" s="111" t="s">
        <v>282</v>
      </c>
      <c r="G686" s="111" t="s">
        <v>282</v>
      </c>
      <c r="H686" s="111" t="s">
        <v>282</v>
      </c>
      <c r="I686" s="111" t="s">
        <v>529</v>
      </c>
      <c r="J686" s="150">
        <v>-7294355.1399999997</v>
      </c>
      <c r="K686" s="111" t="s">
        <v>282</v>
      </c>
      <c r="L686" s="111" t="s">
        <v>282</v>
      </c>
      <c r="M686" s="111" t="s">
        <v>282</v>
      </c>
      <c r="O686" s="111" t="s">
        <v>61</v>
      </c>
      <c r="S686" s="145"/>
      <c r="T686" s="145"/>
      <c r="U686" s="145"/>
      <c r="V686" s="145"/>
      <c r="W686" s="145"/>
      <c r="X686" s="145"/>
      <c r="Y686" s="145"/>
      <c r="Z686" s="145"/>
      <c r="AA686" s="145"/>
      <c r="AB686" s="145"/>
      <c r="AC686" s="145"/>
      <c r="AD686" s="145"/>
      <c r="AE686" s="145"/>
      <c r="AF686" s="145"/>
      <c r="AG686" s="145"/>
      <c r="AH686" s="145"/>
      <c r="AI686" s="145"/>
    </row>
    <row r="687" spans="2:35" s="111" customFormat="1" ht="13.8" x14ac:dyDescent="0.45">
      <c r="B687" s="350" t="e">
        <f>VLOOKUP(C687,[1]!Companies[#Data],3,FALSE)</f>
        <v>#REF!</v>
      </c>
      <c r="C687" s="111" t="s">
        <v>1231</v>
      </c>
      <c r="D687" s="111" t="s">
        <v>576</v>
      </c>
      <c r="E687" s="111" t="s">
        <v>582</v>
      </c>
      <c r="F687" s="111" t="s">
        <v>282</v>
      </c>
      <c r="G687" s="111" t="s">
        <v>282</v>
      </c>
      <c r="H687" s="111" t="s">
        <v>282</v>
      </c>
      <c r="I687" s="111" t="s">
        <v>529</v>
      </c>
      <c r="J687" s="150">
        <v>-707061.7699999999</v>
      </c>
      <c r="K687" s="111" t="s">
        <v>282</v>
      </c>
      <c r="L687" s="111" t="s">
        <v>282</v>
      </c>
      <c r="M687" s="111" t="s">
        <v>282</v>
      </c>
      <c r="O687" s="111" t="s">
        <v>61</v>
      </c>
      <c r="S687" s="145"/>
      <c r="T687" s="145"/>
      <c r="U687" s="145"/>
      <c r="V687" s="145"/>
      <c r="W687" s="145"/>
      <c r="X687" s="145"/>
      <c r="Y687" s="145"/>
      <c r="Z687" s="145"/>
      <c r="AA687" s="145"/>
      <c r="AB687" s="145"/>
      <c r="AC687" s="145"/>
      <c r="AD687" s="145"/>
      <c r="AE687" s="145"/>
      <c r="AF687" s="145"/>
      <c r="AG687" s="145"/>
      <c r="AH687" s="145"/>
      <c r="AI687" s="145"/>
    </row>
    <row r="688" spans="2:35" s="111" customFormat="1" ht="13.8" x14ac:dyDescent="0.45">
      <c r="B688" s="350" t="e">
        <f>VLOOKUP(C688,[1]!Companies[#Data],3,FALSE)</f>
        <v>#REF!</v>
      </c>
      <c r="C688" s="111" t="s">
        <v>1232</v>
      </c>
      <c r="D688" s="111" t="s">
        <v>576</v>
      </c>
      <c r="E688" s="111" t="s">
        <v>582</v>
      </c>
      <c r="F688" s="111" t="s">
        <v>282</v>
      </c>
      <c r="G688" s="111" t="s">
        <v>282</v>
      </c>
      <c r="H688" s="111" t="s">
        <v>282</v>
      </c>
      <c r="I688" s="111" t="s">
        <v>529</v>
      </c>
      <c r="J688" s="150">
        <v>15568268</v>
      </c>
      <c r="K688" s="111" t="s">
        <v>282</v>
      </c>
      <c r="L688" s="111" t="s">
        <v>282</v>
      </c>
      <c r="M688" s="111" t="s">
        <v>282</v>
      </c>
      <c r="O688" s="111" t="s">
        <v>61</v>
      </c>
      <c r="S688" s="145"/>
      <c r="T688" s="145"/>
      <c r="U688" s="145"/>
      <c r="V688" s="145"/>
      <c r="W688" s="145"/>
      <c r="X688" s="145"/>
      <c r="Y688" s="145"/>
      <c r="Z688" s="145"/>
      <c r="AA688" s="145"/>
      <c r="AB688" s="145"/>
      <c r="AC688" s="145"/>
      <c r="AD688" s="145"/>
      <c r="AE688" s="145"/>
      <c r="AF688" s="145"/>
      <c r="AG688" s="145"/>
      <c r="AH688" s="145"/>
      <c r="AI688" s="145"/>
    </row>
    <row r="689" spans="2:35" s="111" customFormat="1" ht="13.8" x14ac:dyDescent="0.45">
      <c r="B689" s="350" t="e">
        <f>VLOOKUP(C689,[1]!Companies[#Data],3,FALSE)</f>
        <v>#REF!</v>
      </c>
      <c r="C689" s="111" t="s">
        <v>1233</v>
      </c>
      <c r="D689" s="111" t="s">
        <v>576</v>
      </c>
      <c r="E689" s="111" t="s">
        <v>582</v>
      </c>
      <c r="F689" s="111" t="s">
        <v>282</v>
      </c>
      <c r="G689" s="111" t="s">
        <v>282</v>
      </c>
      <c r="H689" s="111" t="s">
        <v>282</v>
      </c>
      <c r="I689" s="111" t="s">
        <v>529</v>
      </c>
      <c r="J689" s="150">
        <v>-19008522</v>
      </c>
      <c r="K689" s="111" t="s">
        <v>282</v>
      </c>
      <c r="L689" s="111" t="s">
        <v>282</v>
      </c>
      <c r="M689" s="111" t="s">
        <v>282</v>
      </c>
      <c r="O689" s="111" t="s">
        <v>61</v>
      </c>
      <c r="S689" s="145"/>
      <c r="T689" s="145"/>
      <c r="U689" s="145"/>
      <c r="V689" s="145"/>
      <c r="W689" s="145"/>
      <c r="X689" s="145"/>
      <c r="Y689" s="145"/>
      <c r="Z689" s="145"/>
      <c r="AA689" s="145"/>
      <c r="AB689" s="145"/>
      <c r="AC689" s="145"/>
      <c r="AD689" s="145"/>
      <c r="AE689" s="145"/>
      <c r="AF689" s="145"/>
      <c r="AG689" s="145"/>
      <c r="AH689" s="145"/>
      <c r="AI689" s="145"/>
    </row>
    <row r="690" spans="2:35" s="111" customFormat="1" ht="14.1" thickBot="1" x14ac:dyDescent="0.5">
      <c r="G690" s="119"/>
      <c r="R690" s="145"/>
      <c r="S690" s="145"/>
      <c r="T690" s="145"/>
      <c r="U690" s="145"/>
      <c r="V690" s="145"/>
      <c r="W690" s="145"/>
      <c r="X690" s="145"/>
      <c r="Y690" s="145"/>
      <c r="Z690" s="145"/>
      <c r="AA690" s="145"/>
      <c r="AB690" s="145"/>
      <c r="AC690" s="145"/>
      <c r="AD690" s="145"/>
      <c r="AE690" s="145"/>
      <c r="AF690" s="145"/>
      <c r="AG690" s="145"/>
      <c r="AH690" s="145"/>
    </row>
    <row r="691" spans="2:35" s="111" customFormat="1" ht="14.1" thickBot="1" x14ac:dyDescent="0.5">
      <c r="G691" s="119"/>
      <c r="H691" s="149" t="s">
        <v>590</v>
      </c>
      <c r="I691" s="146"/>
      <c r="J691" s="129">
        <f>+SUM(Table10[Revenue value])</f>
        <v>1503145780.4891872</v>
      </c>
      <c r="R691" s="145"/>
      <c r="S691" s="145"/>
      <c r="T691" s="145"/>
      <c r="U691" s="145"/>
      <c r="V691" s="145"/>
      <c r="W691" s="145"/>
      <c r="X691" s="145"/>
      <c r="Y691" s="145"/>
      <c r="Z691" s="145"/>
      <c r="AA691" s="145"/>
      <c r="AB691" s="145"/>
      <c r="AC691" s="145"/>
      <c r="AD691" s="145"/>
      <c r="AE691" s="145"/>
      <c r="AF691" s="145"/>
      <c r="AG691" s="145"/>
      <c r="AH691" s="145"/>
    </row>
    <row r="692" spans="2:35" s="111" customFormat="1" ht="14.1" thickBot="1" x14ac:dyDescent="0.5">
      <c r="G692" s="119"/>
      <c r="H692" s="148"/>
      <c r="I692" s="148"/>
      <c r="J692" s="147"/>
      <c r="R692" s="145"/>
      <c r="S692" s="145"/>
      <c r="T692" s="145"/>
      <c r="U692" s="145"/>
      <c r="V692" s="145"/>
      <c r="W692" s="145"/>
      <c r="X692" s="145"/>
      <c r="Y692" s="145"/>
      <c r="Z692" s="145"/>
      <c r="AA692" s="145"/>
      <c r="AB692" s="145"/>
      <c r="AC692" s="145"/>
      <c r="AD692" s="145"/>
      <c r="AE692" s="145"/>
      <c r="AF692" s="145"/>
      <c r="AG692" s="145"/>
      <c r="AH692" s="145"/>
    </row>
    <row r="693" spans="2:35" s="111" customFormat="1" ht="15.3" thickBot="1" x14ac:dyDescent="0.55000000000000004">
      <c r="G693" s="119"/>
      <c r="H693" s="128" t="str">
        <f>"Total in "&amp;'[1]Part 1 - About'!$E$44</f>
        <v>Total in XXX</v>
      </c>
      <c r="I693" s="146"/>
      <c r="J693" s="129">
        <f>IF('[1]Part 1 - About'!$E$44="USD",0,SUMIF(Table10[Reporting currency],'[1]Part 1 - About'!$E$44,Table10[Revenue value]))+(IFERROR(SUMIF(Table10[Reporting currency],"USD",Table10[Revenue value])*'[1]Part 1 - About'!$E$45,0))</f>
        <v>0</v>
      </c>
      <c r="R693" s="145"/>
      <c r="S693" s="145"/>
      <c r="T693" s="145"/>
      <c r="U693" s="145"/>
      <c r="V693" s="145"/>
      <c r="W693" s="145"/>
      <c r="X693" s="145"/>
      <c r="Y693" s="145"/>
      <c r="Z693" s="145"/>
      <c r="AA693" s="145"/>
      <c r="AB693" s="145"/>
      <c r="AC693" s="145"/>
      <c r="AD693" s="145"/>
      <c r="AE693" s="145"/>
      <c r="AF693" s="145"/>
      <c r="AG693" s="145"/>
      <c r="AH693" s="145"/>
    </row>
    <row r="694" spans="2:35" ht="23.25" customHeight="1" x14ac:dyDescent="0.45">
      <c r="B694" s="111"/>
      <c r="C694" s="111"/>
      <c r="D694" s="111"/>
      <c r="E694" s="111"/>
      <c r="F694" s="111"/>
      <c r="G694" s="111"/>
      <c r="H694" s="111"/>
      <c r="I694" s="111"/>
      <c r="J694" s="111"/>
      <c r="K694" s="111"/>
      <c r="L694" s="111"/>
      <c r="M694" s="111"/>
      <c r="N694" s="111"/>
      <c r="O694" s="111"/>
      <c r="P694" s="246"/>
      <c r="Q694" s="246"/>
      <c r="R694" s="319"/>
      <c r="S694" s="319"/>
      <c r="T694" s="319"/>
      <c r="U694" s="319"/>
      <c r="V694" s="319"/>
      <c r="W694" s="319"/>
      <c r="X694" s="319"/>
      <c r="Y694" s="319"/>
      <c r="Z694" s="319"/>
      <c r="AA694" s="319"/>
      <c r="AB694" s="319"/>
      <c r="AC694" s="319"/>
      <c r="AD694" s="319"/>
      <c r="AE694" s="319"/>
      <c r="AF694" s="319"/>
      <c r="AG694" s="319"/>
      <c r="AH694" s="319"/>
    </row>
    <row r="695" spans="2:35" s="111" customFormat="1" ht="21" x14ac:dyDescent="0.45">
      <c r="B695" s="130"/>
      <c r="C695" s="455" t="s">
        <v>312</v>
      </c>
      <c r="D695" s="455"/>
      <c r="E695" s="455"/>
      <c r="F695" s="455"/>
      <c r="G695" s="455"/>
      <c r="H695" s="455"/>
      <c r="I695" s="455"/>
      <c r="J695" s="455"/>
      <c r="K695" s="455"/>
      <c r="L695" s="455"/>
      <c r="M695" s="455"/>
      <c r="N695" s="455"/>
      <c r="O695" s="320"/>
      <c r="R695" s="145"/>
      <c r="S695" s="145"/>
      <c r="T695" s="145"/>
      <c r="U695" s="145"/>
      <c r="V695" s="145"/>
      <c r="W695" s="145"/>
      <c r="X695" s="145"/>
      <c r="Y695" s="145"/>
      <c r="Z695" s="145"/>
      <c r="AA695" s="145"/>
      <c r="AB695" s="145"/>
      <c r="AC695" s="145"/>
      <c r="AD695" s="145"/>
      <c r="AE695" s="145"/>
      <c r="AF695" s="145"/>
      <c r="AG695" s="145"/>
      <c r="AH695" s="145"/>
    </row>
    <row r="696" spans="2:35" s="111" customFormat="1" ht="13.8" x14ac:dyDescent="0.45">
      <c r="C696" s="450" t="s">
        <v>313</v>
      </c>
      <c r="D696" s="450"/>
      <c r="E696" s="450"/>
      <c r="F696" s="450"/>
      <c r="G696" s="450"/>
      <c r="H696" s="450"/>
      <c r="I696" s="450"/>
      <c r="J696" s="450"/>
      <c r="K696" s="450"/>
      <c r="L696" s="450"/>
      <c r="M696" s="450"/>
      <c r="N696" s="450"/>
      <c r="O696" s="318"/>
      <c r="R696" s="145"/>
      <c r="S696" s="145"/>
      <c r="T696" s="145"/>
      <c r="U696" s="145"/>
      <c r="V696" s="145"/>
      <c r="W696" s="145"/>
      <c r="X696" s="145"/>
      <c r="Y696" s="145"/>
      <c r="Z696" s="145"/>
      <c r="AA696" s="145"/>
      <c r="AB696" s="145"/>
      <c r="AC696" s="145"/>
      <c r="AD696" s="145"/>
      <c r="AE696" s="145"/>
      <c r="AF696" s="145"/>
      <c r="AG696" s="145"/>
      <c r="AH696" s="145"/>
    </row>
    <row r="697" spans="2:35" s="111" customFormat="1" ht="13.8" x14ac:dyDescent="0.45">
      <c r="C697" s="450"/>
      <c r="D697" s="450"/>
      <c r="E697" s="450"/>
      <c r="F697" s="450"/>
      <c r="G697" s="450"/>
      <c r="H697" s="450"/>
      <c r="I697" s="450"/>
      <c r="J697" s="450"/>
      <c r="K697" s="450"/>
      <c r="L697" s="450"/>
      <c r="M697" s="450"/>
      <c r="N697" s="450"/>
      <c r="O697" s="318"/>
      <c r="R697" s="145"/>
      <c r="S697" s="145"/>
      <c r="T697" s="145"/>
      <c r="U697" s="145"/>
      <c r="V697" s="145"/>
      <c r="W697" s="145"/>
      <c r="X697" s="145"/>
      <c r="Y697" s="145"/>
      <c r="Z697" s="145"/>
      <c r="AA697" s="145"/>
      <c r="AB697" s="145"/>
      <c r="AC697" s="145"/>
      <c r="AD697" s="145"/>
      <c r="AE697" s="145"/>
      <c r="AF697" s="145"/>
      <c r="AG697" s="145"/>
      <c r="AH697" s="145"/>
    </row>
    <row r="698" spans="2:35" s="111" customFormat="1" ht="13.8" x14ac:dyDescent="0.45">
      <c r="C698" s="450" t="s">
        <v>314</v>
      </c>
      <c r="D698" s="450"/>
      <c r="E698" s="450"/>
      <c r="F698" s="450"/>
      <c r="G698" s="450"/>
      <c r="H698" s="450"/>
      <c r="I698" s="450"/>
      <c r="J698" s="450"/>
      <c r="K698" s="450"/>
      <c r="L698" s="450"/>
      <c r="M698" s="450"/>
      <c r="N698" s="450"/>
      <c r="O698" s="318"/>
      <c r="R698" s="145"/>
      <c r="S698" s="145"/>
      <c r="T698" s="145"/>
      <c r="U698" s="145"/>
      <c r="V698" s="145"/>
      <c r="W698" s="145"/>
      <c r="X698" s="145"/>
      <c r="Y698" s="145"/>
      <c r="Z698" s="145"/>
      <c r="AA698" s="145"/>
      <c r="AB698" s="145"/>
      <c r="AC698" s="145"/>
      <c r="AD698" s="145"/>
      <c r="AE698" s="145"/>
      <c r="AF698" s="145"/>
      <c r="AG698" s="145"/>
      <c r="AH698" s="145"/>
    </row>
    <row r="699" spans="2:35" s="111" customFormat="1" ht="13.8" x14ac:dyDescent="0.45">
      <c r="C699" s="450" t="s">
        <v>316</v>
      </c>
      <c r="D699" s="450"/>
      <c r="E699" s="450"/>
      <c r="F699" s="450"/>
      <c r="G699" s="450"/>
      <c r="H699" s="450"/>
      <c r="I699" s="450"/>
      <c r="J699" s="450"/>
      <c r="K699" s="450"/>
      <c r="L699" s="450"/>
      <c r="M699" s="450"/>
      <c r="N699" s="450"/>
      <c r="O699" s="318"/>
      <c r="R699" s="145"/>
      <c r="S699" s="145"/>
      <c r="T699" s="145"/>
      <c r="U699" s="145"/>
      <c r="V699" s="145"/>
      <c r="W699" s="145"/>
      <c r="X699" s="145"/>
      <c r="Y699" s="145"/>
      <c r="Z699" s="145"/>
      <c r="AA699" s="145"/>
      <c r="AB699" s="145"/>
      <c r="AC699" s="145"/>
      <c r="AD699" s="145"/>
      <c r="AE699" s="145"/>
      <c r="AF699" s="145"/>
      <c r="AG699" s="145"/>
      <c r="AH699" s="145"/>
    </row>
    <row r="700" spans="2:35" s="111" customFormat="1" ht="13.8" x14ac:dyDescent="0.45">
      <c r="C700" s="450" t="s">
        <v>322</v>
      </c>
      <c r="D700" s="450"/>
      <c r="E700" s="450"/>
      <c r="F700" s="450"/>
      <c r="G700" s="450"/>
      <c r="H700" s="450"/>
      <c r="I700" s="450"/>
      <c r="J700" s="450"/>
      <c r="K700" s="450"/>
      <c r="L700" s="450"/>
      <c r="M700" s="450"/>
      <c r="N700" s="450"/>
      <c r="O700" s="318"/>
      <c r="R700" s="145"/>
      <c r="S700" s="145"/>
      <c r="T700" s="145"/>
      <c r="U700" s="145"/>
      <c r="V700" s="145"/>
      <c r="W700" s="145"/>
      <c r="X700" s="145"/>
      <c r="Y700" s="145"/>
      <c r="Z700" s="145"/>
      <c r="AA700" s="145"/>
      <c r="AB700" s="145"/>
      <c r="AC700" s="145"/>
      <c r="AD700" s="145"/>
      <c r="AE700" s="145"/>
      <c r="AF700" s="145"/>
      <c r="AG700" s="145"/>
      <c r="AH700" s="145"/>
    </row>
    <row r="701" spans="2:35" s="111" customFormat="1" ht="13.8" x14ac:dyDescent="0.45">
      <c r="C701" s="450" t="s">
        <v>324</v>
      </c>
      <c r="D701" s="450"/>
      <c r="E701" s="450"/>
      <c r="F701" s="450"/>
      <c r="G701" s="450"/>
      <c r="H701" s="450"/>
      <c r="I701" s="450"/>
      <c r="J701" s="450"/>
      <c r="K701" s="450"/>
      <c r="L701" s="450"/>
      <c r="M701" s="450"/>
      <c r="N701" s="450"/>
      <c r="O701" s="318"/>
      <c r="R701" s="145"/>
      <c r="S701" s="145"/>
      <c r="T701" s="145"/>
      <c r="U701" s="145"/>
      <c r="V701" s="145"/>
      <c r="W701" s="145"/>
      <c r="X701" s="145"/>
      <c r="Y701" s="145"/>
      <c r="Z701" s="145"/>
      <c r="AA701" s="145"/>
      <c r="AB701" s="145"/>
      <c r="AC701" s="145"/>
      <c r="AD701" s="145"/>
      <c r="AE701" s="145"/>
      <c r="AF701" s="145"/>
      <c r="AG701" s="145"/>
      <c r="AH701" s="145"/>
    </row>
    <row r="702" spans="2:35" s="111" customFormat="1" ht="13.8" x14ac:dyDescent="0.45">
      <c r="C702" s="450" t="s">
        <v>325</v>
      </c>
      <c r="D702" s="450"/>
      <c r="E702" s="450"/>
      <c r="F702" s="450"/>
      <c r="G702" s="450"/>
      <c r="H702" s="450"/>
      <c r="I702" s="450"/>
      <c r="J702" s="450"/>
      <c r="K702" s="450"/>
      <c r="L702" s="450"/>
      <c r="M702" s="450"/>
      <c r="N702" s="450"/>
      <c r="O702" s="318"/>
      <c r="R702" s="145"/>
      <c r="S702" s="145"/>
      <c r="T702" s="145"/>
      <c r="U702" s="145"/>
      <c r="V702" s="145"/>
      <c r="W702" s="145"/>
      <c r="X702" s="145"/>
      <c r="Y702" s="145"/>
      <c r="Z702" s="145"/>
      <c r="AA702" s="145"/>
      <c r="AB702" s="145"/>
      <c r="AC702" s="145"/>
      <c r="AD702" s="145"/>
      <c r="AE702" s="145"/>
      <c r="AF702" s="145"/>
      <c r="AG702" s="145"/>
      <c r="AH702" s="145"/>
    </row>
    <row r="703" spans="2:35" s="111" customFormat="1" ht="16.5" customHeight="1" x14ac:dyDescent="0.45">
      <c r="C703" s="450"/>
      <c r="D703" s="450"/>
      <c r="E703" s="450"/>
      <c r="F703" s="450"/>
      <c r="G703" s="450"/>
      <c r="H703" s="450"/>
      <c r="I703" s="450"/>
      <c r="J703" s="450"/>
      <c r="K703" s="450"/>
      <c r="L703" s="450"/>
      <c r="M703" s="450"/>
      <c r="N703" s="450"/>
      <c r="O703" s="318"/>
      <c r="R703" s="145"/>
      <c r="S703" s="145"/>
      <c r="T703" s="145"/>
      <c r="U703" s="145"/>
      <c r="V703" s="145"/>
      <c r="W703" s="145"/>
      <c r="X703" s="145"/>
      <c r="Y703" s="145"/>
      <c r="Z703" s="145"/>
      <c r="AA703" s="145"/>
      <c r="AB703" s="145"/>
      <c r="AC703" s="145"/>
      <c r="AD703" s="145"/>
      <c r="AE703" s="145"/>
      <c r="AF703" s="145"/>
      <c r="AG703" s="145"/>
      <c r="AH703" s="145"/>
    </row>
    <row r="704" spans="2:35" s="111" customFormat="1" ht="14.1" thickBot="1" x14ac:dyDescent="0.5">
      <c r="C704" s="449"/>
      <c r="D704" s="449"/>
      <c r="E704" s="449"/>
      <c r="F704" s="449"/>
      <c r="G704" s="449"/>
      <c r="H704" s="449"/>
      <c r="I704" s="449"/>
      <c r="J704" s="449"/>
      <c r="K704" s="449"/>
      <c r="L704" s="449"/>
      <c r="M704" s="449"/>
      <c r="N704" s="449"/>
      <c r="O704" s="316"/>
      <c r="R704" s="145"/>
      <c r="S704" s="145"/>
      <c r="T704" s="145"/>
      <c r="U704" s="145"/>
      <c r="V704" s="145"/>
      <c r="W704" s="145"/>
      <c r="X704" s="145"/>
      <c r="Y704" s="145"/>
      <c r="Z704" s="145"/>
      <c r="AA704" s="145"/>
      <c r="AB704" s="145"/>
      <c r="AC704" s="145"/>
      <c r="AD704" s="145"/>
      <c r="AE704" s="145"/>
      <c r="AF704" s="145"/>
      <c r="AG704" s="145"/>
      <c r="AH704" s="145"/>
    </row>
    <row r="705" spans="2:34" s="111" customFormat="1" ht="13.8" x14ac:dyDescent="0.45">
      <c r="C705" s="432"/>
      <c r="D705" s="432"/>
      <c r="E705" s="432"/>
      <c r="F705" s="432"/>
      <c r="G705" s="432"/>
      <c r="H705" s="432"/>
      <c r="I705" s="432"/>
      <c r="J705" s="432"/>
      <c r="K705" s="432"/>
      <c r="L705" s="432"/>
      <c r="M705" s="432"/>
      <c r="N705" s="432"/>
      <c r="O705" s="316"/>
      <c r="R705" s="145"/>
      <c r="S705" s="145"/>
      <c r="T705" s="145"/>
      <c r="U705" s="145"/>
      <c r="V705" s="145"/>
      <c r="W705" s="145"/>
      <c r="X705" s="145"/>
      <c r="Y705" s="145"/>
      <c r="Z705" s="145"/>
      <c r="AA705" s="145"/>
      <c r="AB705" s="145"/>
      <c r="AC705" s="145"/>
      <c r="AD705" s="145"/>
      <c r="AE705" s="145"/>
      <c r="AF705" s="145"/>
      <c r="AG705" s="145"/>
      <c r="AH705" s="145"/>
    </row>
    <row r="706" spans="2:34" s="111" customFormat="1" ht="14.1" thickBot="1" x14ac:dyDescent="0.5">
      <c r="C706" s="422"/>
      <c r="D706" s="423"/>
      <c r="E706" s="423"/>
      <c r="F706" s="423"/>
      <c r="G706" s="423"/>
      <c r="H706" s="423"/>
      <c r="I706" s="423"/>
      <c r="J706" s="423"/>
      <c r="K706" s="423"/>
      <c r="L706" s="423"/>
      <c r="M706" s="423"/>
      <c r="N706" s="423"/>
      <c r="O706" s="312"/>
      <c r="R706" s="145"/>
      <c r="S706" s="145"/>
      <c r="T706" s="145"/>
      <c r="U706" s="145"/>
      <c r="V706" s="145"/>
      <c r="W706" s="145"/>
      <c r="X706" s="145"/>
      <c r="Y706" s="145"/>
      <c r="Z706" s="145"/>
      <c r="AA706" s="145"/>
      <c r="AB706" s="145"/>
      <c r="AC706" s="145"/>
      <c r="AD706" s="145"/>
      <c r="AE706" s="145"/>
      <c r="AF706" s="145"/>
      <c r="AG706" s="145"/>
      <c r="AH706" s="145"/>
    </row>
    <row r="707" spans="2:34" s="111" customFormat="1" ht="13.8" x14ac:dyDescent="0.45">
      <c r="C707" s="424"/>
      <c r="D707" s="425"/>
      <c r="E707" s="425"/>
      <c r="F707" s="425"/>
      <c r="G707" s="425"/>
      <c r="H707" s="425"/>
      <c r="I707" s="425"/>
      <c r="J707" s="425"/>
      <c r="K707" s="425"/>
      <c r="L707" s="425"/>
      <c r="M707" s="425"/>
      <c r="N707" s="425"/>
      <c r="O707" s="312"/>
      <c r="R707" s="145"/>
      <c r="S707" s="145"/>
      <c r="T707" s="145"/>
      <c r="U707" s="145"/>
      <c r="V707" s="145"/>
      <c r="W707" s="145"/>
      <c r="X707" s="145"/>
      <c r="Y707" s="145"/>
      <c r="Z707" s="145"/>
      <c r="AA707" s="145"/>
      <c r="AB707" s="145"/>
      <c r="AC707" s="145"/>
      <c r="AD707" s="145"/>
      <c r="AE707" s="145"/>
      <c r="AF707" s="145"/>
      <c r="AG707" s="145"/>
      <c r="AH707" s="145"/>
    </row>
    <row r="708" spans="2:34" s="111" customFormat="1" ht="14.1" thickBot="1" x14ac:dyDescent="0.5">
      <c r="C708" s="433"/>
      <c r="D708" s="433"/>
      <c r="E708" s="433"/>
      <c r="F708" s="433"/>
      <c r="G708" s="433"/>
      <c r="H708" s="433"/>
      <c r="I708" s="433"/>
      <c r="J708" s="433"/>
      <c r="K708" s="433"/>
      <c r="L708" s="433"/>
      <c r="M708" s="433"/>
      <c r="N708" s="433"/>
      <c r="O708" s="316"/>
      <c r="R708" s="145"/>
      <c r="S708" s="145"/>
      <c r="T708" s="145"/>
      <c r="U708" s="145"/>
      <c r="V708" s="145"/>
      <c r="W708" s="145"/>
      <c r="X708" s="145"/>
      <c r="Y708" s="145"/>
      <c r="Z708" s="145"/>
      <c r="AA708" s="145"/>
      <c r="AB708" s="145"/>
      <c r="AC708" s="145"/>
      <c r="AD708" s="145"/>
      <c r="AE708" s="145"/>
      <c r="AF708" s="145"/>
      <c r="AG708" s="145"/>
      <c r="AH708" s="145"/>
    </row>
    <row r="709" spans="2:34" s="111" customFormat="1" ht="15.75" customHeight="1" x14ac:dyDescent="0.45">
      <c r="C709" s="381" t="s">
        <v>29</v>
      </c>
      <c r="D709" s="381"/>
      <c r="E709" s="381"/>
      <c r="F709" s="381"/>
      <c r="G709" s="381"/>
      <c r="H709" s="381"/>
      <c r="I709" s="381"/>
      <c r="J709" s="381"/>
      <c r="K709" s="381"/>
      <c r="L709" s="381"/>
      <c r="M709" s="381"/>
      <c r="N709" s="381"/>
      <c r="O709" s="307"/>
      <c r="R709" s="145"/>
      <c r="S709" s="145"/>
      <c r="T709" s="145"/>
      <c r="U709" s="145"/>
      <c r="V709" s="145"/>
      <c r="W709" s="145"/>
      <c r="X709" s="145"/>
      <c r="Y709" s="145"/>
      <c r="Z709" s="145"/>
      <c r="AA709" s="145"/>
      <c r="AB709" s="145"/>
      <c r="AC709" s="145"/>
      <c r="AD709" s="145"/>
      <c r="AE709" s="145"/>
      <c r="AF709" s="145"/>
      <c r="AG709" s="145"/>
      <c r="AH709" s="145"/>
    </row>
    <row r="710" spans="2:34" s="111" customFormat="1" ht="13.8" x14ac:dyDescent="0.45">
      <c r="C710" s="375" t="s">
        <v>30</v>
      </c>
      <c r="D710" s="375"/>
      <c r="E710" s="375"/>
      <c r="F710" s="375"/>
      <c r="G710" s="375"/>
      <c r="H710" s="375"/>
      <c r="I710" s="375"/>
      <c r="J710" s="375"/>
      <c r="K710" s="375"/>
      <c r="L710" s="375"/>
      <c r="M710" s="375"/>
      <c r="N710" s="375"/>
      <c r="O710" s="303"/>
      <c r="R710" s="145"/>
      <c r="S710" s="145"/>
      <c r="T710" s="145"/>
      <c r="U710" s="145"/>
      <c r="V710" s="145"/>
      <c r="W710" s="145"/>
      <c r="X710" s="145"/>
      <c r="Y710" s="145"/>
      <c r="Z710" s="145"/>
      <c r="AA710" s="145"/>
      <c r="AB710" s="145"/>
      <c r="AC710" s="145"/>
      <c r="AD710" s="145"/>
      <c r="AE710" s="145"/>
      <c r="AF710" s="145"/>
      <c r="AG710" s="145"/>
      <c r="AH710" s="145"/>
    </row>
    <row r="711" spans="2:34" ht="13.8" x14ac:dyDescent="0.45">
      <c r="B711" s="111"/>
      <c r="C711" s="381" t="s">
        <v>283</v>
      </c>
      <c r="D711" s="381"/>
      <c r="E711" s="381"/>
      <c r="F711" s="381"/>
      <c r="G711" s="381"/>
      <c r="H711" s="381"/>
      <c r="I711" s="381"/>
      <c r="J711" s="381"/>
      <c r="K711" s="381"/>
      <c r="L711" s="381"/>
      <c r="M711" s="381"/>
      <c r="N711" s="381"/>
      <c r="O711" s="307"/>
    </row>
    <row r="713" spans="2:34" x14ac:dyDescent="0.45">
      <c r="P713" s="246"/>
      <c r="Q713" s="246"/>
      <c r="R713" s="319"/>
      <c r="S713" s="319"/>
      <c r="T713" s="319"/>
      <c r="U713" s="319"/>
      <c r="V713" s="319"/>
      <c r="W713" s="319"/>
      <c r="X713" s="319"/>
      <c r="Y713" s="319"/>
      <c r="Z713" s="319"/>
      <c r="AA713" s="319"/>
      <c r="AB713" s="319"/>
      <c r="AC713" s="319"/>
      <c r="AD713" s="319"/>
      <c r="AE713" s="319"/>
      <c r="AF713" s="319"/>
      <c r="AG713" s="319"/>
      <c r="AH713" s="319"/>
    </row>
    <row r="714" spans="2:34" x14ac:dyDescent="0.45">
      <c r="C714" s="246"/>
      <c r="D714" s="246"/>
      <c r="E714" s="246"/>
      <c r="F714" s="246"/>
      <c r="G714" s="246"/>
      <c r="H714" s="246"/>
      <c r="I714" s="246"/>
      <c r="J714" s="144"/>
      <c r="K714" s="246"/>
      <c r="L714" s="246"/>
      <c r="M714" s="246"/>
      <c r="N714" s="246"/>
      <c r="P714" s="246"/>
      <c r="Q714" s="246"/>
      <c r="R714" s="319"/>
      <c r="S714" s="319"/>
      <c r="T714" s="319"/>
      <c r="U714" s="319"/>
      <c r="V714" s="319"/>
      <c r="W714" s="319"/>
      <c r="X714" s="319"/>
      <c r="Y714" s="319"/>
      <c r="Z714" s="319"/>
      <c r="AA714" s="319"/>
      <c r="AB714" s="319"/>
      <c r="AC714" s="319"/>
      <c r="AD714" s="319"/>
      <c r="AE714" s="319"/>
      <c r="AF714" s="319"/>
      <c r="AG714" s="319"/>
      <c r="AH714" s="319"/>
    </row>
    <row r="715" spans="2:34" x14ac:dyDescent="0.45">
      <c r="C715" s="246"/>
      <c r="D715" s="246"/>
      <c r="E715" s="246"/>
      <c r="F715" s="246"/>
      <c r="G715" s="246"/>
      <c r="H715" s="246"/>
      <c r="I715" s="246"/>
      <c r="J715" s="144"/>
      <c r="K715" s="142"/>
      <c r="L715" s="246"/>
      <c r="M715" s="246"/>
      <c r="N715" s="246"/>
    </row>
    <row r="716" spans="2:34" x14ac:dyDescent="0.45">
      <c r="P716" s="246"/>
      <c r="Q716" s="246"/>
      <c r="R716" s="319"/>
      <c r="S716" s="319"/>
      <c r="T716" s="319"/>
      <c r="U716" s="319"/>
      <c r="V716" s="319"/>
      <c r="W716" s="319"/>
      <c r="X716" s="319"/>
      <c r="Y716" s="319"/>
      <c r="Z716" s="319"/>
      <c r="AA716" s="319"/>
      <c r="AB716" s="319"/>
      <c r="AC716" s="319"/>
      <c r="AD716" s="319"/>
      <c r="AE716" s="319"/>
      <c r="AF716" s="319"/>
      <c r="AG716" s="319"/>
      <c r="AH716" s="319"/>
    </row>
    <row r="717" spans="2:34" x14ac:dyDescent="0.45">
      <c r="C717" s="246"/>
      <c r="D717" s="246"/>
      <c r="E717" s="246"/>
      <c r="F717" s="246"/>
      <c r="G717" s="246"/>
      <c r="H717" s="246"/>
      <c r="I717" s="246"/>
      <c r="J717" s="143"/>
      <c r="K717" s="142"/>
      <c r="L717" s="246"/>
      <c r="M717" s="246"/>
      <c r="N717" s="246"/>
    </row>
  </sheetData>
  <protectedRanges>
    <protectedRange algorithmName="SHA-512" hashValue="19r0bVvPR7yZA0UiYij7Tv1CBk3noIABvFePbLhCJ4nk3L6A+Fy+RdPPS3STf+a52x4pG2PQK4FAkXK9epnlIA==" saltValue="gQC4yrLvnbJqxYZ0KSEoZA==" spinCount="100000" sqref="C690:D693 F690:H692 F693:G693 B15:D689 H15:H689" name="Government revenues_1"/>
    <protectedRange algorithmName="SHA-512" hashValue="19r0bVvPR7yZA0UiYij7Tv1CBk3noIABvFePbLhCJ4nk3L6A+Fy+RdPPS3STf+a52x4pG2PQK4FAkXK9epnlIA==" saltValue="gQC4yrLvnbJqxYZ0KSEoZA==" spinCount="100000" sqref="I691:I693 I15:I689" name="Government revenues_2"/>
  </protectedRanges>
  <mergeCells count="28">
    <mergeCell ref="C7:N7"/>
    <mergeCell ref="C8:N8"/>
    <mergeCell ref="C9:N9"/>
    <mergeCell ref="C702:N702"/>
    <mergeCell ref="C703:N703"/>
    <mergeCell ref="C10:N10"/>
    <mergeCell ref="C11:N11"/>
    <mergeCell ref="C695:N695"/>
    <mergeCell ref="C696:N696"/>
    <mergeCell ref="C697:N697"/>
    <mergeCell ref="C2:N2"/>
    <mergeCell ref="C3:N3"/>
    <mergeCell ref="C4:N4"/>
    <mergeCell ref="C5:N5"/>
    <mergeCell ref="C6:N6"/>
    <mergeCell ref="C711:N711"/>
    <mergeCell ref="B13:N13"/>
    <mergeCell ref="C705:N705"/>
    <mergeCell ref="C706:N706"/>
    <mergeCell ref="C707:N707"/>
    <mergeCell ref="C708:N708"/>
    <mergeCell ref="C709:N709"/>
    <mergeCell ref="C710:N710"/>
    <mergeCell ref="C704:N704"/>
    <mergeCell ref="C698:N698"/>
    <mergeCell ref="C699:N699"/>
    <mergeCell ref="C700:N700"/>
    <mergeCell ref="C701:N701"/>
  </mergeCells>
  <hyperlinks>
    <hyperlink ref="B13" r:id="rId1" location="r4-1" display="EITI Requirement 4.1" xr:uid="{C2EB4DE3-FE2A-4B0E-A9A2-A17B452456B1}"/>
  </hyperlinks>
  <pageMargins left="0.7" right="0.7" top="0.75" bottom="0.75" header="0.3" footer="0.3"/>
  <pageSetup paperSize="9" orientation="portrait" r:id="rId2"/>
  <tableParts count="1">
    <tablePart r:id="rId3"/>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2787C6-D399-4549-ABCE-9E456122CB43}">
  <sheetPr codeName="Sheet16">
    <tabColor rgb="FF92D050"/>
  </sheetPr>
  <dimension ref="A1:S29"/>
  <sheetViews>
    <sheetView zoomScale="80" zoomScaleNormal="80" workbookViewId="0"/>
  </sheetViews>
  <sheetFormatPr defaultColWidth="10.5" defaultRowHeight="15" x14ac:dyDescent="0.5"/>
  <cols>
    <col min="1" max="1" width="14.84765625" style="255" customWidth="1"/>
    <col min="2" max="2" width="50.5" style="255" customWidth="1"/>
    <col min="3" max="3" width="2.5" style="255" customWidth="1"/>
    <col min="4" max="4" width="24" style="255" customWidth="1"/>
    <col min="5" max="5" width="2.5" style="255" customWidth="1"/>
    <col min="6" max="6" width="24" style="255" customWidth="1"/>
    <col min="7" max="7" width="2.5" style="255" customWidth="1"/>
    <col min="8" max="8" width="24" style="255" customWidth="1"/>
    <col min="9" max="9" width="2.5" style="255" customWidth="1"/>
    <col min="10" max="10" width="39.5" style="255" customWidth="1"/>
    <col min="11" max="11" width="2.5"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346</v>
      </c>
    </row>
    <row r="3" spans="1:19" s="45" customFormat="1" ht="82.8" x14ac:dyDescent="0.6">
      <c r="A3" s="308" t="s">
        <v>347</v>
      </c>
      <c r="B3" s="62" t="s">
        <v>348</v>
      </c>
      <c r="D3" s="11" t="s">
        <v>282</v>
      </c>
      <c r="F3" s="63"/>
      <c r="H3" s="63"/>
      <c r="J3" s="344" t="s">
        <v>559</v>
      </c>
      <c r="L3" s="363"/>
      <c r="N3" s="44"/>
      <c r="P3" s="44"/>
      <c r="R3" s="44"/>
    </row>
    <row r="4" spans="1:19" s="43" customFormat="1" ht="17.100000000000001" x14ac:dyDescent="0.6">
      <c r="A4" s="61"/>
      <c r="B4" s="52"/>
      <c r="D4" s="52"/>
      <c r="F4" s="52"/>
      <c r="H4" s="52"/>
      <c r="J4" s="53"/>
      <c r="L4" s="53"/>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53"/>
      <c r="N6" s="53"/>
      <c r="P6" s="53"/>
      <c r="R6" s="53"/>
    </row>
    <row r="7" spans="1:19" s="45" customFormat="1" ht="27.6" x14ac:dyDescent="0.6">
      <c r="A7" s="308" t="s">
        <v>117</v>
      </c>
      <c r="B7" s="62" t="s">
        <v>349</v>
      </c>
      <c r="D7" s="11" t="s">
        <v>345</v>
      </c>
      <c r="F7" s="63"/>
      <c r="H7" s="63"/>
      <c r="J7" s="344"/>
      <c r="K7" s="43"/>
      <c r="L7" s="44"/>
      <c r="M7" s="43"/>
      <c r="N7" s="44"/>
      <c r="O7" s="43"/>
      <c r="P7" s="44"/>
      <c r="R7" s="44"/>
    </row>
    <row r="8" spans="1:19" s="43" customFormat="1" ht="17.100000000000001" x14ac:dyDescent="0.6">
      <c r="A8" s="61"/>
      <c r="B8" s="52"/>
      <c r="D8" s="52"/>
      <c r="F8" s="52"/>
      <c r="H8" s="52"/>
      <c r="J8" s="53"/>
      <c r="L8" s="53"/>
      <c r="N8" s="53"/>
      <c r="P8" s="53"/>
      <c r="R8" s="53"/>
    </row>
    <row r="9" spans="1:19" s="43" customFormat="1" ht="41.4" x14ac:dyDescent="0.6">
      <c r="A9" s="61"/>
      <c r="B9" s="59" t="s">
        <v>350</v>
      </c>
      <c r="D9" s="11" t="s">
        <v>119</v>
      </c>
      <c r="F9" s="11" t="str">
        <f>IF(D9=[2]Lists!$K$4,"&lt; Input URL to data source &gt;",IF(D9=[2]Lists!$K$5,"&lt; Reference section in EITI Report or URL &gt;",IF(D9=[2]Lists!$K$6,"&lt; Reference evidence of non-applicability &gt;","")))</f>
        <v/>
      </c>
      <c r="H9" s="11" t="str">
        <f>IF(F9=[2]Lists!$K$4,"&lt; Input URL to data source &gt;",IF(F9=[2]Lists!$K$5,"&lt; Reference section in EITI Report or URL &gt;",IF(F9=[2]Lists!$K$6,"&lt; Reference evidence of non-applicability &gt;","")))</f>
        <v/>
      </c>
      <c r="J9" s="396"/>
      <c r="L9" s="44"/>
      <c r="N9" s="44"/>
      <c r="P9" s="44"/>
      <c r="R9" s="44"/>
    </row>
    <row r="10" spans="1:19" s="10" customFormat="1" ht="27.6" x14ac:dyDescent="0.6">
      <c r="A10" s="15"/>
      <c r="B10" s="59" t="s">
        <v>351</v>
      </c>
      <c r="D10" s="11" t="s">
        <v>106</v>
      </c>
      <c r="F10" s="11" t="str">
        <f>IF(D10=[2]Lists!$K$4,"&lt; Input URL to data source &gt;",IF(D10=[2]Lists!$K$5,"&lt; Reference section in EITI Report or URL &gt;",IF(D10=[2]Lists!$K$6,"&lt; Reference evidence of non-applicability &gt;","")))</f>
        <v/>
      </c>
      <c r="G10" s="43"/>
      <c r="H10" s="11" t="str">
        <f>IF(F10=[2]Lists!$K$4,"&lt; Input URL to data source &gt;",IF(F10=[2]Lists!$K$5,"&lt; Reference section in EITI Report or URL &gt;",IF(F10=[2]Lists!$K$6,"&lt; Reference evidence of non-applicability &gt;","")))</f>
        <v/>
      </c>
      <c r="I10" s="43"/>
      <c r="J10" s="397"/>
      <c r="K10" s="43"/>
      <c r="L10" s="44"/>
      <c r="M10" s="43"/>
      <c r="N10" s="44"/>
      <c r="O10" s="43"/>
      <c r="P10" s="44"/>
      <c r="Q10" s="43"/>
      <c r="R10" s="44"/>
      <c r="S10" s="43"/>
    </row>
    <row r="11" spans="1:19" s="10" customFormat="1" ht="13.8" x14ac:dyDescent="0.6">
      <c r="A11" s="15"/>
      <c r="B11" s="60" t="s">
        <v>352</v>
      </c>
      <c r="D11" s="31"/>
      <c r="F11" s="31"/>
      <c r="G11" s="45"/>
      <c r="H11" s="31"/>
      <c r="I11" s="45"/>
      <c r="J11" s="397"/>
      <c r="K11" s="45"/>
      <c r="L11" s="44"/>
      <c r="M11" s="45"/>
      <c r="N11" s="44"/>
      <c r="O11" s="45"/>
      <c r="P11" s="44"/>
      <c r="Q11" s="45"/>
      <c r="R11" s="44"/>
      <c r="S11" s="45"/>
    </row>
    <row r="12" spans="1:19" s="10" customFormat="1" ht="17.100000000000001" x14ac:dyDescent="0.6">
      <c r="A12" s="15"/>
      <c r="B12" s="25" t="s">
        <v>208</v>
      </c>
      <c r="D12" s="11" t="s">
        <v>76</v>
      </c>
      <c r="F12" s="11" t="s">
        <v>209</v>
      </c>
      <c r="G12" s="43"/>
      <c r="H12" s="11" t="s">
        <v>209</v>
      </c>
      <c r="I12" s="43"/>
      <c r="J12" s="397"/>
      <c r="K12" s="43"/>
      <c r="L12" s="44"/>
      <c r="M12" s="43"/>
      <c r="N12" s="44"/>
      <c r="O12" s="43"/>
      <c r="P12" s="44"/>
      <c r="Q12" s="43"/>
      <c r="R12" s="44"/>
      <c r="S12" s="43"/>
    </row>
    <row r="13" spans="1:19" s="10" customFormat="1" ht="13.8" x14ac:dyDescent="0.6">
      <c r="A13" s="15"/>
      <c r="B13" s="25" t="s">
        <v>211</v>
      </c>
      <c r="D13" s="11" t="s">
        <v>76</v>
      </c>
      <c r="F13" s="11" t="s">
        <v>212</v>
      </c>
      <c r="G13" s="45"/>
      <c r="H13" s="11" t="s">
        <v>212</v>
      </c>
      <c r="I13" s="45"/>
      <c r="J13" s="397"/>
      <c r="K13" s="45"/>
      <c r="L13" s="44"/>
      <c r="M13" s="45"/>
      <c r="N13" s="44"/>
      <c r="O13" s="45"/>
      <c r="P13" s="44"/>
      <c r="Q13" s="45"/>
      <c r="R13" s="44"/>
      <c r="S13" s="45"/>
    </row>
    <row r="14" spans="1:19" s="10" customFormat="1" ht="17.100000000000001" x14ac:dyDescent="0.6">
      <c r="A14" s="15"/>
      <c r="B14" s="25" t="s">
        <v>219</v>
      </c>
      <c r="D14" s="11" t="s">
        <v>76</v>
      </c>
      <c r="F14" s="11" t="s">
        <v>217</v>
      </c>
      <c r="G14" s="43"/>
      <c r="H14" s="11" t="s">
        <v>217</v>
      </c>
      <c r="I14" s="43"/>
      <c r="J14" s="397"/>
      <c r="K14" s="43"/>
      <c r="L14" s="44"/>
      <c r="M14" s="43"/>
      <c r="N14" s="44"/>
      <c r="O14" s="43"/>
      <c r="P14" s="44"/>
      <c r="Q14" s="43"/>
      <c r="R14" s="44"/>
      <c r="S14" s="43"/>
    </row>
    <row r="15" spans="1:19" s="10" customFormat="1" x14ac:dyDescent="0.5">
      <c r="A15" s="15"/>
      <c r="B15" s="60" t="s">
        <v>353</v>
      </c>
      <c r="D15" s="31"/>
      <c r="F15" s="31"/>
      <c r="G15" s="258"/>
      <c r="H15" s="31"/>
      <c r="I15" s="258"/>
      <c r="J15" s="397"/>
      <c r="K15" s="258"/>
      <c r="L15" s="44"/>
      <c r="M15" s="258"/>
      <c r="N15" s="44"/>
      <c r="O15" s="258"/>
      <c r="P15" s="44"/>
      <c r="Q15" s="258"/>
      <c r="R15" s="44"/>
      <c r="S15" s="258"/>
    </row>
    <row r="16" spans="1:19" s="10" customFormat="1" x14ac:dyDescent="0.5">
      <c r="A16" s="15"/>
      <c r="B16" s="25" t="s">
        <v>208</v>
      </c>
      <c r="D16" s="11" t="s">
        <v>76</v>
      </c>
      <c r="F16" s="11" t="s">
        <v>209</v>
      </c>
      <c r="G16" s="258"/>
      <c r="H16" s="11" t="s">
        <v>209</v>
      </c>
      <c r="I16" s="258"/>
      <c r="J16" s="397"/>
      <c r="K16" s="258"/>
      <c r="L16" s="44"/>
      <c r="M16" s="258"/>
      <c r="N16" s="44"/>
      <c r="O16" s="258"/>
      <c r="P16" s="44"/>
      <c r="Q16" s="258"/>
      <c r="R16" s="44"/>
      <c r="S16" s="258"/>
    </row>
    <row r="17" spans="1:19" s="10" customFormat="1" x14ac:dyDescent="0.5">
      <c r="A17" s="15"/>
      <c r="B17" s="26" t="str">
        <f>LEFT(B16,SEARCH(",",B16))&amp;" value"</f>
        <v>Crude oil (2709), value</v>
      </c>
      <c r="D17" s="11" t="s">
        <v>76</v>
      </c>
      <c r="F17" s="11" t="s">
        <v>210</v>
      </c>
      <c r="G17" s="258"/>
      <c r="H17" s="11" t="s">
        <v>210</v>
      </c>
      <c r="I17" s="258"/>
      <c r="J17" s="397"/>
      <c r="K17" s="258"/>
      <c r="L17" s="44"/>
      <c r="M17" s="258"/>
      <c r="N17" s="44"/>
      <c r="O17" s="258"/>
      <c r="P17" s="44"/>
      <c r="Q17" s="258"/>
      <c r="R17" s="44"/>
      <c r="S17" s="258"/>
    </row>
    <row r="18" spans="1:19" s="10" customFormat="1" x14ac:dyDescent="0.5">
      <c r="A18" s="15"/>
      <c r="B18" s="25" t="s">
        <v>211</v>
      </c>
      <c r="D18" s="11" t="s">
        <v>76</v>
      </c>
      <c r="F18" s="11" t="s">
        <v>212</v>
      </c>
      <c r="G18" s="258"/>
      <c r="H18" s="11" t="s">
        <v>212</v>
      </c>
      <c r="I18" s="258"/>
      <c r="J18" s="397"/>
      <c r="K18" s="258"/>
      <c r="L18" s="44"/>
      <c r="M18" s="258"/>
      <c r="N18" s="44"/>
      <c r="O18" s="258"/>
      <c r="P18" s="44"/>
      <c r="Q18" s="258"/>
      <c r="R18" s="44"/>
      <c r="S18" s="258"/>
    </row>
    <row r="19" spans="1:19" s="10" customFormat="1" x14ac:dyDescent="0.5">
      <c r="A19" s="15"/>
      <c r="B19" s="26" t="str">
        <f>LEFT(B18,SEARCH(",",B18))&amp;" value"</f>
        <v>Natural gas (2711), value</v>
      </c>
      <c r="D19" s="11" t="s">
        <v>76</v>
      </c>
      <c r="F19" s="11" t="s">
        <v>210</v>
      </c>
      <c r="G19" s="258"/>
      <c r="H19" s="11" t="s">
        <v>210</v>
      </c>
      <c r="I19" s="258"/>
      <c r="J19" s="397"/>
      <c r="K19" s="258"/>
      <c r="L19" s="44"/>
      <c r="M19" s="258"/>
      <c r="N19" s="44"/>
      <c r="O19" s="258"/>
      <c r="P19" s="44"/>
      <c r="Q19" s="258"/>
      <c r="R19" s="44"/>
      <c r="S19" s="258"/>
    </row>
    <row r="20" spans="1:19" s="10" customFormat="1" x14ac:dyDescent="0.5">
      <c r="A20" s="15"/>
      <c r="B20" s="25" t="s">
        <v>219</v>
      </c>
      <c r="D20" s="11" t="s">
        <v>76</v>
      </c>
      <c r="F20" s="11" t="s">
        <v>217</v>
      </c>
      <c r="G20" s="258"/>
      <c r="H20" s="11" t="s">
        <v>217</v>
      </c>
      <c r="I20" s="258"/>
      <c r="J20" s="397"/>
      <c r="K20" s="258"/>
      <c r="L20" s="44"/>
      <c r="M20" s="258"/>
      <c r="N20" s="44"/>
      <c r="O20" s="258"/>
      <c r="P20" s="44"/>
      <c r="Q20" s="258"/>
      <c r="R20" s="44"/>
      <c r="S20" s="258"/>
    </row>
    <row r="21" spans="1:19" s="10" customFormat="1" x14ac:dyDescent="0.5">
      <c r="A21" s="15"/>
      <c r="B21" s="26" t="str">
        <f>LEFT(B20,SEARCH(",",B20))&amp;" value"</f>
        <v>Add commodities here, value</v>
      </c>
      <c r="D21" s="11" t="s">
        <v>76</v>
      </c>
      <c r="F21" s="11" t="s">
        <v>210</v>
      </c>
      <c r="G21" s="258"/>
      <c r="H21" s="11" t="s">
        <v>210</v>
      </c>
      <c r="I21" s="258"/>
      <c r="J21" s="397"/>
      <c r="K21" s="258"/>
      <c r="L21" s="44"/>
      <c r="M21" s="258"/>
      <c r="N21" s="44"/>
      <c r="O21" s="258"/>
      <c r="P21" s="44"/>
      <c r="Q21" s="258"/>
      <c r="R21" s="44"/>
      <c r="S21" s="258"/>
    </row>
    <row r="22" spans="1:19" s="10" customFormat="1" ht="27.6" x14ac:dyDescent="0.5">
      <c r="A22" s="15"/>
      <c r="B22" s="60" t="s">
        <v>354</v>
      </c>
      <c r="D22" s="11" t="s">
        <v>119</v>
      </c>
      <c r="E22" s="43"/>
      <c r="F22" s="11" t="str">
        <f>IF(D22=[2]Lists!$K$4,"&lt; Input URL to data source &gt;",IF(D22=[2]Lists!$K$5,"&lt; Reference section in EITI Report or URL &gt;",IF(D22=[2]Lists!$K$6,"&lt; Reference evidence of non-applicability &gt;","")))</f>
        <v/>
      </c>
      <c r="G22" s="258"/>
      <c r="H22" s="11" t="str">
        <f>IF(F22=[2]Lists!$K$4,"&lt; Input URL to data source &gt;",IF(F22=[2]Lists!$K$5,"&lt; Reference section in EITI Report or URL &gt;",IF(F22=[2]Lists!$K$6,"&lt; Reference evidence of non-applicability &gt;","")))</f>
        <v/>
      </c>
      <c r="I22" s="258"/>
      <c r="J22" s="397"/>
      <c r="K22" s="258"/>
      <c r="L22" s="44"/>
      <c r="M22" s="258"/>
      <c r="N22" s="44"/>
      <c r="O22" s="258"/>
      <c r="P22" s="44"/>
      <c r="Q22" s="258"/>
      <c r="R22" s="44"/>
      <c r="S22" s="258"/>
    </row>
    <row r="23" spans="1:19" s="10" customFormat="1" ht="41.4" x14ac:dyDescent="0.5">
      <c r="A23" s="15"/>
      <c r="B23" s="60" t="s">
        <v>355</v>
      </c>
      <c r="D23" s="11" t="s">
        <v>119</v>
      </c>
      <c r="E23" s="43"/>
      <c r="F23" s="11" t="str">
        <f>IF(D23=[2]Lists!$K$4,"&lt; Input URL to data source &gt;",IF(D23=[2]Lists!$K$5,"&lt; Reference section in EITI Report or URL &gt;",IF(D23=[2]Lists!$K$6,"&lt; Reference evidence of non-applicability &gt;","")))</f>
        <v/>
      </c>
      <c r="G23" s="258"/>
      <c r="H23" s="11" t="str">
        <f>IF(F23=[2]Lists!$K$4,"&lt; Input URL to data source &gt;",IF(F23=[2]Lists!$K$5,"&lt; Reference section in EITI Report or URL &gt;",IF(F23=[2]Lists!$K$6,"&lt; Reference evidence of non-applicability &gt;","")))</f>
        <v/>
      </c>
      <c r="I23" s="258"/>
      <c r="J23" s="397"/>
      <c r="K23" s="258"/>
      <c r="L23" s="44"/>
      <c r="M23" s="258"/>
      <c r="N23" s="44"/>
      <c r="O23" s="258"/>
      <c r="P23" s="44"/>
      <c r="Q23" s="258"/>
      <c r="R23" s="44"/>
      <c r="S23" s="258"/>
    </row>
    <row r="24" spans="1:19" s="10" customFormat="1" ht="41.4" x14ac:dyDescent="0.5">
      <c r="A24" s="15"/>
      <c r="B24" s="60" t="s">
        <v>356</v>
      </c>
      <c r="D24" s="11" t="s">
        <v>119</v>
      </c>
      <c r="E24" s="43"/>
      <c r="F24" s="11"/>
      <c r="G24" s="258"/>
      <c r="H24" s="11"/>
      <c r="I24" s="258"/>
      <c r="J24" s="397"/>
      <c r="K24" s="258"/>
      <c r="L24" s="44"/>
      <c r="M24" s="258"/>
      <c r="N24" s="44"/>
      <c r="O24" s="258"/>
      <c r="P24" s="44"/>
      <c r="Q24" s="258"/>
      <c r="R24" s="44"/>
      <c r="S24" s="258"/>
    </row>
    <row r="25" spans="1:19" s="10" customFormat="1" ht="96.6" x14ac:dyDescent="0.5">
      <c r="A25" s="15"/>
      <c r="B25" s="60" t="s">
        <v>357</v>
      </c>
      <c r="D25" s="11" t="s">
        <v>119</v>
      </c>
      <c r="E25" s="43"/>
      <c r="F25" s="11"/>
      <c r="G25" s="258"/>
      <c r="H25" s="11"/>
      <c r="I25" s="258"/>
      <c r="J25" s="397"/>
      <c r="K25" s="258"/>
      <c r="L25" s="44"/>
      <c r="M25" s="258"/>
      <c r="N25" s="44"/>
      <c r="O25" s="258"/>
      <c r="P25" s="44"/>
      <c r="Q25" s="258"/>
      <c r="R25" s="44"/>
      <c r="S25" s="258"/>
    </row>
    <row r="26" spans="1:19" s="10" customFormat="1" ht="69" x14ac:dyDescent="0.5">
      <c r="A26" s="15"/>
      <c r="B26" s="60" t="s">
        <v>358</v>
      </c>
      <c r="D26" s="11" t="s">
        <v>119</v>
      </c>
      <c r="E26" s="43"/>
      <c r="F26" s="11"/>
      <c r="G26" s="258"/>
      <c r="H26" s="11"/>
      <c r="I26" s="258"/>
      <c r="J26" s="397"/>
      <c r="K26" s="258"/>
      <c r="L26" s="44"/>
      <c r="M26" s="258"/>
      <c r="N26" s="44"/>
      <c r="O26" s="258"/>
      <c r="P26" s="44"/>
      <c r="Q26" s="258"/>
      <c r="R26" s="44"/>
      <c r="S26" s="258"/>
    </row>
    <row r="27" spans="1:19" s="10" customFormat="1" ht="69" x14ac:dyDescent="0.5">
      <c r="A27" s="15"/>
      <c r="B27" s="60" t="s">
        <v>359</v>
      </c>
      <c r="D27" s="11" t="s">
        <v>119</v>
      </c>
      <c r="E27" s="43"/>
      <c r="F27" s="11"/>
      <c r="G27" s="258"/>
      <c r="H27" s="11"/>
      <c r="I27" s="258"/>
      <c r="J27" s="397"/>
      <c r="K27" s="258"/>
      <c r="L27" s="44"/>
      <c r="M27" s="258"/>
      <c r="N27" s="44"/>
      <c r="O27" s="258"/>
      <c r="P27" s="44"/>
      <c r="Q27" s="258"/>
      <c r="R27" s="44"/>
      <c r="S27" s="258"/>
    </row>
    <row r="28" spans="1:19" s="10" customFormat="1" ht="27.6" x14ac:dyDescent="0.5">
      <c r="A28" s="15"/>
      <c r="B28" s="60" t="s">
        <v>360</v>
      </c>
      <c r="D28" s="11" t="s">
        <v>76</v>
      </c>
      <c r="F28" s="11" t="s">
        <v>210</v>
      </c>
      <c r="G28" s="258"/>
      <c r="H28" s="11" t="s">
        <v>210</v>
      </c>
      <c r="I28" s="258"/>
      <c r="J28" s="398"/>
      <c r="K28" s="258"/>
      <c r="L28" s="44"/>
      <c r="M28" s="258"/>
      <c r="N28" s="44"/>
      <c r="O28" s="258"/>
      <c r="P28" s="44"/>
      <c r="Q28" s="258"/>
      <c r="R28" s="44"/>
      <c r="S28" s="258"/>
    </row>
    <row r="29" spans="1:19" s="257" customFormat="1" x14ac:dyDescent="0.5">
      <c r="A29" s="256"/>
    </row>
  </sheetData>
  <mergeCells count="1">
    <mergeCell ref="J9:J28"/>
  </mergeCells>
  <pageMargins left="0.7" right="0.7" top="0.75" bottom="0.75" header="0.3" footer="0.3"/>
  <pageSetup paperSize="8" orientation="landscape" horizontalDpi="1200" verticalDpi="120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C978B-7666-2346-BB89-61A9C644A0D1}">
  <sheetPr codeName="Sheet17">
    <tabColor rgb="FF92D050"/>
  </sheetPr>
  <dimension ref="A1:S17"/>
  <sheetViews>
    <sheetView zoomScale="80" zoomScaleNormal="80" workbookViewId="0"/>
  </sheetViews>
  <sheetFormatPr defaultColWidth="10.5" defaultRowHeight="15" x14ac:dyDescent="0.5"/>
  <cols>
    <col min="1" max="1" width="17.34765625" style="255" customWidth="1"/>
    <col min="2" max="2" width="45.5" style="255" customWidth="1"/>
    <col min="3" max="3" width="3.34765625" style="255" customWidth="1"/>
    <col min="4" max="4" width="26" style="255" customWidth="1"/>
    <col min="5" max="5" width="3.34765625" style="255" customWidth="1"/>
    <col min="6" max="6" width="26" style="255" customWidth="1"/>
    <col min="7" max="7" width="3.34765625" style="255" customWidth="1"/>
    <col min="8" max="8" width="26" style="255" customWidth="1"/>
    <col min="9" max="9" width="3.34765625"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361</v>
      </c>
    </row>
    <row r="3" spans="1:19" s="45" customFormat="1" ht="110.4" x14ac:dyDescent="0.6">
      <c r="A3" s="308" t="s">
        <v>362</v>
      </c>
      <c r="B3" s="62" t="s">
        <v>363</v>
      </c>
      <c r="D3" s="11" t="s">
        <v>282</v>
      </c>
      <c r="F3" s="63"/>
      <c r="H3" s="63"/>
      <c r="J3" s="344" t="s">
        <v>559</v>
      </c>
      <c r="L3" s="363"/>
      <c r="N3" s="44"/>
      <c r="P3" s="44"/>
      <c r="R3" s="44"/>
    </row>
    <row r="4" spans="1:19" s="43" customFormat="1" ht="17.100000000000001" x14ac:dyDescent="0.6">
      <c r="A4" s="61"/>
      <c r="B4" s="52"/>
      <c r="D4" s="52"/>
      <c r="F4" s="52"/>
      <c r="H4" s="52"/>
      <c r="J4" s="53"/>
      <c r="L4" s="53"/>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53"/>
      <c r="N6" s="53"/>
      <c r="P6" s="53"/>
      <c r="R6" s="53"/>
    </row>
    <row r="7" spans="1:19" s="45" customFormat="1" ht="27.6" x14ac:dyDescent="0.6">
      <c r="A7" s="308" t="s">
        <v>117</v>
      </c>
      <c r="B7" s="62" t="s">
        <v>364</v>
      </c>
      <c r="D7" s="11" t="s">
        <v>345</v>
      </c>
      <c r="F7" s="63"/>
      <c r="H7" s="63"/>
      <c r="J7" s="344"/>
      <c r="L7" s="44"/>
      <c r="N7" s="44"/>
      <c r="P7" s="44"/>
      <c r="R7" s="44"/>
    </row>
    <row r="8" spans="1:19" s="43" customFormat="1" ht="17.100000000000001" x14ac:dyDescent="0.6">
      <c r="A8" s="61"/>
      <c r="B8" s="52"/>
      <c r="D8" s="52"/>
      <c r="F8" s="52"/>
      <c r="H8" s="52"/>
      <c r="J8" s="53"/>
      <c r="L8" s="53"/>
      <c r="N8" s="53"/>
      <c r="P8" s="53"/>
      <c r="R8" s="53"/>
    </row>
    <row r="9" spans="1:19" s="10" customFormat="1" ht="27.6" x14ac:dyDescent="0.6">
      <c r="A9" s="15"/>
      <c r="B9" s="59" t="s">
        <v>365</v>
      </c>
      <c r="D9" s="11" t="s">
        <v>106</v>
      </c>
      <c r="F9" s="11" t="str">
        <f>IF(D9=[2]Lists!$K$4,"&lt; Input URL to data source &gt;",IF(D9=[2]Lists!$K$5,"&lt; Reference section in EITI Report or URL &gt;",IF(D9=[2]Lists!$K$6,"&lt; Reference evidence of non-applicability &gt;","")))</f>
        <v/>
      </c>
      <c r="G9" s="43"/>
      <c r="H9" s="11" t="str">
        <f>IF(F9=[2]Lists!$K$4,"&lt; Input URL to data source &gt;",IF(F9=[2]Lists!$K$5,"&lt; Reference section in EITI Report or URL &gt;",IF(F9=[2]Lists!$K$6,"&lt; Reference evidence of non-applicability &gt;","")))</f>
        <v/>
      </c>
      <c r="I9" s="43"/>
      <c r="J9" s="396"/>
      <c r="K9" s="43"/>
      <c r="L9" s="44"/>
      <c r="M9" s="43"/>
      <c r="N9" s="44"/>
      <c r="O9" s="43"/>
      <c r="P9" s="44"/>
      <c r="Q9" s="43"/>
      <c r="R9" s="44"/>
      <c r="S9" s="43"/>
    </row>
    <row r="10" spans="1:19" s="10" customFormat="1" ht="27.6" x14ac:dyDescent="0.6">
      <c r="A10" s="15"/>
      <c r="B10" s="65" t="s">
        <v>366</v>
      </c>
      <c r="D10" s="11" t="s">
        <v>106</v>
      </c>
      <c r="F10" s="11"/>
      <c r="G10" s="43"/>
      <c r="H10" s="11"/>
      <c r="I10" s="43"/>
      <c r="J10" s="397"/>
      <c r="K10" s="43"/>
      <c r="L10" s="44"/>
      <c r="M10" s="43"/>
      <c r="N10" s="44"/>
      <c r="O10" s="43"/>
      <c r="P10" s="44"/>
      <c r="Q10" s="43"/>
      <c r="R10" s="44"/>
      <c r="S10" s="43"/>
    </row>
    <row r="11" spans="1:19" s="10" customFormat="1" ht="41.4" x14ac:dyDescent="0.6">
      <c r="A11" s="15"/>
      <c r="B11" s="65" t="s">
        <v>367</v>
      </c>
      <c r="D11" s="11" t="s">
        <v>106</v>
      </c>
      <c r="F11" s="11"/>
      <c r="G11" s="43"/>
      <c r="H11" s="11"/>
      <c r="I11" s="43"/>
      <c r="J11" s="397"/>
      <c r="K11" s="43"/>
      <c r="L11" s="44"/>
      <c r="M11" s="43"/>
      <c r="N11" s="44"/>
      <c r="O11" s="43"/>
      <c r="P11" s="44"/>
      <c r="Q11" s="43"/>
      <c r="R11" s="44"/>
      <c r="S11" s="43"/>
    </row>
    <row r="12" spans="1:19" s="10" customFormat="1" ht="41.4" x14ac:dyDescent="0.6">
      <c r="A12" s="15"/>
      <c r="B12" s="65" t="s">
        <v>368</v>
      </c>
      <c r="D12" s="11" t="s">
        <v>76</v>
      </c>
      <c r="F12" s="11" t="s">
        <v>210</v>
      </c>
      <c r="G12" s="43"/>
      <c r="H12" s="11" t="s">
        <v>210</v>
      </c>
      <c r="I12" s="43"/>
      <c r="J12" s="397"/>
      <c r="K12" s="43"/>
      <c r="L12" s="44"/>
      <c r="M12" s="43"/>
      <c r="N12" s="44"/>
      <c r="O12" s="43"/>
      <c r="P12" s="44"/>
      <c r="Q12" s="43"/>
      <c r="R12" s="44"/>
      <c r="S12" s="43"/>
    </row>
    <row r="13" spans="1:19" s="10" customFormat="1" ht="41.4" x14ac:dyDescent="0.6">
      <c r="A13" s="15"/>
      <c r="B13" s="65" t="s">
        <v>369</v>
      </c>
      <c r="D13" s="11" t="s">
        <v>106</v>
      </c>
      <c r="F13" s="11"/>
      <c r="G13" s="43"/>
      <c r="H13" s="11"/>
      <c r="I13" s="43"/>
      <c r="J13" s="397"/>
      <c r="K13" s="43"/>
      <c r="L13" s="44"/>
      <c r="M13" s="43"/>
      <c r="N13" s="44"/>
      <c r="O13" s="43"/>
      <c r="P13" s="44"/>
      <c r="Q13" s="43"/>
      <c r="R13" s="44"/>
      <c r="S13" s="43"/>
    </row>
    <row r="14" spans="1:19" s="10" customFormat="1" ht="41.4" x14ac:dyDescent="0.6">
      <c r="A14" s="15"/>
      <c r="B14" s="65" t="s">
        <v>370</v>
      </c>
      <c r="D14" s="11" t="s">
        <v>76</v>
      </c>
      <c r="F14" s="11" t="s">
        <v>210</v>
      </c>
      <c r="G14" s="43"/>
      <c r="H14" s="11" t="s">
        <v>210</v>
      </c>
      <c r="I14" s="43"/>
      <c r="J14" s="397"/>
      <c r="K14" s="43"/>
      <c r="L14" s="44"/>
      <c r="M14" s="43"/>
      <c r="N14" s="44"/>
      <c r="O14" s="43"/>
      <c r="P14" s="44"/>
      <c r="Q14" s="43"/>
      <c r="R14" s="44"/>
      <c r="S14" s="43"/>
    </row>
    <row r="15" spans="1:19" s="10" customFormat="1" ht="41.4" x14ac:dyDescent="0.6">
      <c r="A15" s="15"/>
      <c r="B15" s="65" t="s">
        <v>371</v>
      </c>
      <c r="D15" s="11" t="s">
        <v>106</v>
      </c>
      <c r="F15" s="11"/>
      <c r="G15" s="43"/>
      <c r="H15" s="11"/>
      <c r="I15" s="43"/>
      <c r="J15" s="397"/>
      <c r="K15" s="43"/>
      <c r="L15" s="44"/>
      <c r="M15" s="43"/>
      <c r="N15" s="44"/>
      <c r="O15" s="43"/>
      <c r="P15" s="44"/>
      <c r="Q15" s="43"/>
      <c r="R15" s="44"/>
      <c r="S15" s="43"/>
    </row>
    <row r="16" spans="1:19" s="76" customFormat="1" ht="47.25" customHeight="1" x14ac:dyDescent="0.6">
      <c r="A16" s="75"/>
      <c r="B16" s="80" t="s">
        <v>372</v>
      </c>
      <c r="D16" s="11" t="s">
        <v>119</v>
      </c>
      <c r="F16" s="78"/>
      <c r="G16" s="77"/>
      <c r="H16" s="78"/>
      <c r="I16" s="77"/>
      <c r="J16" s="398"/>
      <c r="K16" s="77"/>
      <c r="L16" s="79"/>
      <c r="M16" s="77"/>
      <c r="N16" s="79"/>
      <c r="O16" s="77"/>
      <c r="P16" s="79"/>
      <c r="Q16" s="77"/>
      <c r="R16" s="79"/>
      <c r="S16" s="77"/>
    </row>
    <row r="17" spans="1:19" s="267" customFormat="1" ht="17.100000000000001" x14ac:dyDescent="0.5">
      <c r="A17" s="266"/>
      <c r="G17" s="55"/>
      <c r="I17" s="55"/>
      <c r="J17" s="12"/>
      <c r="K17" s="55"/>
      <c r="L17" s="12"/>
      <c r="M17" s="55"/>
      <c r="N17" s="12"/>
      <c r="O17" s="55"/>
      <c r="P17" s="12"/>
      <c r="Q17" s="55"/>
      <c r="R17" s="12"/>
      <c r="S17" s="55"/>
    </row>
  </sheetData>
  <mergeCells count="1">
    <mergeCell ref="J9:J16"/>
  </mergeCells>
  <pageMargins left="0.7" right="0.7" top="0.75" bottom="0.75" header="0.3" footer="0.3"/>
  <pageSetup paperSize="8"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A02A57-B260-46CB-BAA4-55B674C4EC6F}">
  <sheetPr>
    <tabColor rgb="FFFFFF00"/>
  </sheetPr>
  <dimension ref="A1:F1528"/>
  <sheetViews>
    <sheetView zoomScaleNormal="100" workbookViewId="0">
      <pane ySplit="1" topLeftCell="A2" activePane="bottomLeft" state="frozen"/>
      <selection pane="bottomLeft"/>
    </sheetView>
  </sheetViews>
  <sheetFormatPr defaultColWidth="8" defaultRowHeight="11.7" x14ac:dyDescent="0.45"/>
  <cols>
    <col min="1" max="1" width="2.59765625" style="355" bestFit="1" customWidth="1"/>
    <col min="2" max="2" width="16" style="355" bestFit="1" customWidth="1"/>
    <col min="3" max="3" width="47.09765625" style="354" bestFit="1" customWidth="1"/>
    <col min="4" max="4" width="25.34765625" style="354" bestFit="1" customWidth="1"/>
    <col min="5" max="5" width="15" style="354" customWidth="1"/>
    <col min="6" max="6" width="20.25" style="353" bestFit="1" customWidth="1"/>
    <col min="7" max="16384" width="8" style="354"/>
  </cols>
  <sheetData>
    <row r="1" spans="1:6" x14ac:dyDescent="0.45">
      <c r="A1" s="352" t="s">
        <v>1405</v>
      </c>
      <c r="B1" s="352" t="s">
        <v>1406</v>
      </c>
      <c r="C1" s="353" t="s">
        <v>1407</v>
      </c>
      <c r="D1" s="353" t="s">
        <v>1445</v>
      </c>
      <c r="E1" s="353" t="s">
        <v>1408</v>
      </c>
      <c r="F1" s="353" t="s">
        <v>1461</v>
      </c>
    </row>
    <row r="2" spans="1:6" x14ac:dyDescent="0.45">
      <c r="A2" s="355">
        <v>1</v>
      </c>
      <c r="B2" s="355">
        <v>2.1</v>
      </c>
      <c r="C2" s="354" t="s">
        <v>1409</v>
      </c>
      <c r="D2" s="354" t="s">
        <v>1443</v>
      </c>
      <c r="E2" s="354" t="s">
        <v>1437</v>
      </c>
      <c r="F2" s="354" t="s">
        <v>1437</v>
      </c>
    </row>
    <row r="3" spans="1:6" x14ac:dyDescent="0.45">
      <c r="A3" s="355">
        <v>2</v>
      </c>
      <c r="B3" s="355">
        <v>2.2000000000000002</v>
      </c>
      <c r="C3" s="354" t="s">
        <v>1410</v>
      </c>
      <c r="D3" s="354" t="s">
        <v>1441</v>
      </c>
      <c r="E3" s="360" t="s">
        <v>1436</v>
      </c>
      <c r="F3" s="354" t="s">
        <v>1436</v>
      </c>
    </row>
    <row r="4" spans="1:6" x14ac:dyDescent="0.45">
      <c r="A4" s="355">
        <v>3</v>
      </c>
      <c r="B4" s="355">
        <v>2.2999999999999998</v>
      </c>
      <c r="C4" s="354" t="s">
        <v>1411</v>
      </c>
      <c r="D4" s="354" t="s">
        <v>1441</v>
      </c>
      <c r="E4" s="360" t="s">
        <v>1437</v>
      </c>
      <c r="F4" s="374" t="s">
        <v>1436</v>
      </c>
    </row>
    <row r="5" spans="1:6" x14ac:dyDescent="0.45">
      <c r="A5" s="355">
        <v>4</v>
      </c>
      <c r="B5" s="355">
        <v>2.4</v>
      </c>
      <c r="C5" s="354" t="s">
        <v>1412</v>
      </c>
      <c r="D5" s="354" t="s">
        <v>1442</v>
      </c>
      <c r="E5" s="360" t="s">
        <v>1436</v>
      </c>
      <c r="F5" s="354" t="s">
        <v>1436</v>
      </c>
    </row>
    <row r="6" spans="1:6" x14ac:dyDescent="0.45">
      <c r="A6" s="355">
        <v>5</v>
      </c>
      <c r="B6" s="355">
        <v>2.5</v>
      </c>
      <c r="C6" s="354" t="s">
        <v>1413</v>
      </c>
      <c r="D6" s="354" t="s">
        <v>1443</v>
      </c>
      <c r="E6" s="360" t="s">
        <v>1437</v>
      </c>
      <c r="F6" s="374" t="s">
        <v>1436</v>
      </c>
    </row>
    <row r="7" spans="1:6" x14ac:dyDescent="0.45">
      <c r="A7" s="355">
        <v>6</v>
      </c>
      <c r="B7" s="355">
        <v>2.6</v>
      </c>
      <c r="C7" s="354" t="s">
        <v>1414</v>
      </c>
      <c r="D7" s="354" t="s">
        <v>282</v>
      </c>
      <c r="E7" s="360" t="s">
        <v>282</v>
      </c>
      <c r="F7" s="354" t="s">
        <v>282</v>
      </c>
    </row>
    <row r="8" spans="1:6" x14ac:dyDescent="0.45">
      <c r="A8" s="355">
        <v>7</v>
      </c>
      <c r="B8" s="355">
        <v>3.1</v>
      </c>
      <c r="C8" s="354" t="s">
        <v>1415</v>
      </c>
      <c r="D8" s="354" t="s">
        <v>1443</v>
      </c>
      <c r="E8" s="360" t="s">
        <v>1437</v>
      </c>
      <c r="F8" s="354" t="s">
        <v>1437</v>
      </c>
    </row>
    <row r="9" spans="1:6" x14ac:dyDescent="0.45">
      <c r="A9" s="355">
        <v>8</v>
      </c>
      <c r="B9" s="355">
        <v>3.2</v>
      </c>
      <c r="C9" s="354" t="s">
        <v>1416</v>
      </c>
      <c r="D9" s="354" t="s">
        <v>1441</v>
      </c>
      <c r="E9" s="360" t="s">
        <v>1437</v>
      </c>
      <c r="F9" s="354" t="s">
        <v>1437</v>
      </c>
    </row>
    <row r="10" spans="1:6" x14ac:dyDescent="0.45">
      <c r="A10" s="355">
        <v>9</v>
      </c>
      <c r="B10" s="355">
        <v>3.3</v>
      </c>
      <c r="C10" s="354" t="s">
        <v>1417</v>
      </c>
      <c r="D10" s="354" t="s">
        <v>1441</v>
      </c>
      <c r="E10" s="360" t="s">
        <v>1437</v>
      </c>
      <c r="F10" s="354" t="s">
        <v>1437</v>
      </c>
    </row>
    <row r="11" spans="1:6" x14ac:dyDescent="0.45">
      <c r="A11" s="355">
        <v>10</v>
      </c>
      <c r="B11" s="355">
        <v>4.0999999999999996</v>
      </c>
      <c r="C11" s="354" t="s">
        <v>1418</v>
      </c>
      <c r="D11" s="354" t="s">
        <v>1442</v>
      </c>
      <c r="E11" s="360" t="s">
        <v>1437</v>
      </c>
      <c r="F11" s="354" t="s">
        <v>1437</v>
      </c>
    </row>
    <row r="12" spans="1:6" x14ac:dyDescent="0.45">
      <c r="A12" s="355">
        <v>11</v>
      </c>
      <c r="B12" s="355">
        <v>4.2</v>
      </c>
      <c r="C12" s="354" t="s">
        <v>1419</v>
      </c>
      <c r="D12" s="354" t="s">
        <v>282</v>
      </c>
      <c r="E12" s="360" t="s">
        <v>282</v>
      </c>
      <c r="F12" s="354" t="s">
        <v>282</v>
      </c>
    </row>
    <row r="13" spans="1:6" x14ac:dyDescent="0.45">
      <c r="A13" s="355">
        <v>12</v>
      </c>
      <c r="B13" s="355">
        <v>4.3</v>
      </c>
      <c r="C13" s="354" t="s">
        <v>1420</v>
      </c>
      <c r="D13" s="354" t="s">
        <v>282</v>
      </c>
      <c r="E13" s="360" t="s">
        <v>282</v>
      </c>
      <c r="F13" s="354" t="s">
        <v>282</v>
      </c>
    </row>
    <row r="14" spans="1:6" x14ac:dyDescent="0.45">
      <c r="A14" s="355">
        <v>13</v>
      </c>
      <c r="B14" s="355">
        <v>4.4000000000000004</v>
      </c>
      <c r="C14" s="354" t="s">
        <v>1421</v>
      </c>
      <c r="D14" s="354" t="s">
        <v>282</v>
      </c>
      <c r="E14" s="360" t="s">
        <v>282</v>
      </c>
      <c r="F14" s="354" t="s">
        <v>282</v>
      </c>
    </row>
    <row r="15" spans="1:6" x14ac:dyDescent="0.45">
      <c r="A15" s="355">
        <v>14</v>
      </c>
      <c r="B15" s="355">
        <v>4.5</v>
      </c>
      <c r="C15" s="354" t="s">
        <v>1422</v>
      </c>
      <c r="D15" s="354" t="s">
        <v>282</v>
      </c>
      <c r="E15" s="360" t="s">
        <v>282</v>
      </c>
      <c r="F15" s="354" t="s">
        <v>282</v>
      </c>
    </row>
    <row r="16" spans="1:6" x14ac:dyDescent="0.45">
      <c r="A16" s="355">
        <v>15</v>
      </c>
      <c r="B16" s="355">
        <v>4.5999999999999996</v>
      </c>
      <c r="C16" s="354" t="s">
        <v>1423</v>
      </c>
      <c r="D16" s="354" t="s">
        <v>282</v>
      </c>
      <c r="E16" s="360" t="s">
        <v>282</v>
      </c>
      <c r="F16" s="354" t="s">
        <v>282</v>
      </c>
    </row>
    <row r="17" spans="1:6" x14ac:dyDescent="0.45">
      <c r="A17" s="355">
        <v>16</v>
      </c>
      <c r="B17" s="355">
        <v>4.7</v>
      </c>
      <c r="C17" s="354" t="s">
        <v>1424</v>
      </c>
      <c r="D17" s="354" t="s">
        <v>1442</v>
      </c>
      <c r="E17" s="360" t="s">
        <v>1437</v>
      </c>
      <c r="F17" s="374" t="s">
        <v>1436</v>
      </c>
    </row>
    <row r="18" spans="1:6" x14ac:dyDescent="0.45">
      <c r="A18" s="355">
        <v>17</v>
      </c>
      <c r="B18" s="355">
        <v>4.8</v>
      </c>
      <c r="C18" s="354" t="s">
        <v>1425</v>
      </c>
      <c r="D18" s="354" t="s">
        <v>1442</v>
      </c>
      <c r="E18" s="360" t="s">
        <v>1437</v>
      </c>
      <c r="F18" s="354" t="s">
        <v>1437</v>
      </c>
    </row>
    <row r="19" spans="1:6" x14ac:dyDescent="0.45">
      <c r="A19" s="355">
        <v>18</v>
      </c>
      <c r="B19" s="355">
        <v>4.9000000000000004</v>
      </c>
      <c r="C19" s="354" t="s">
        <v>1426</v>
      </c>
      <c r="D19" s="354" t="s">
        <v>1442</v>
      </c>
      <c r="E19" s="360" t="s">
        <v>1437</v>
      </c>
      <c r="F19" s="354" t="s">
        <v>1437</v>
      </c>
    </row>
    <row r="20" spans="1:6" x14ac:dyDescent="0.45">
      <c r="A20" s="355">
        <v>19</v>
      </c>
      <c r="B20" s="355">
        <v>5.0999999999999996</v>
      </c>
      <c r="C20" s="354" t="s">
        <v>1427</v>
      </c>
      <c r="D20" s="354" t="s">
        <v>1442</v>
      </c>
      <c r="E20" s="360" t="s">
        <v>1437</v>
      </c>
      <c r="F20" s="354" t="s">
        <v>1437</v>
      </c>
    </row>
    <row r="21" spans="1:6" x14ac:dyDescent="0.45">
      <c r="A21" s="355">
        <v>20</v>
      </c>
      <c r="B21" s="355">
        <v>5.2</v>
      </c>
      <c r="C21" s="354" t="s">
        <v>1428</v>
      </c>
      <c r="D21" s="354" t="s">
        <v>1442</v>
      </c>
      <c r="E21" s="360" t="s">
        <v>1437</v>
      </c>
      <c r="F21" s="354" t="s">
        <v>1437</v>
      </c>
    </row>
    <row r="22" spans="1:6" x14ac:dyDescent="0.45">
      <c r="A22" s="355">
        <v>21</v>
      </c>
      <c r="B22" s="355">
        <v>5.3</v>
      </c>
      <c r="C22" s="354" t="s">
        <v>1429</v>
      </c>
      <c r="D22" s="354" t="s">
        <v>1444</v>
      </c>
      <c r="E22" s="360" t="s">
        <v>1437</v>
      </c>
      <c r="F22" s="354" t="s">
        <v>1437</v>
      </c>
    </row>
    <row r="23" spans="1:6" x14ac:dyDescent="0.45">
      <c r="A23" s="355">
        <v>22</v>
      </c>
      <c r="B23" s="355">
        <v>6.1</v>
      </c>
      <c r="C23" s="354" t="s">
        <v>1430</v>
      </c>
      <c r="D23" s="354" t="s">
        <v>1441</v>
      </c>
      <c r="E23" s="360" t="s">
        <v>1437</v>
      </c>
      <c r="F23" s="374" t="s">
        <v>1436</v>
      </c>
    </row>
    <row r="24" spans="1:6" x14ac:dyDescent="0.45">
      <c r="A24" s="355">
        <v>23</v>
      </c>
      <c r="B24" s="355">
        <v>6.2</v>
      </c>
      <c r="C24" s="354" t="s">
        <v>1431</v>
      </c>
      <c r="D24" s="354" t="s">
        <v>282</v>
      </c>
      <c r="E24" s="360" t="s">
        <v>282</v>
      </c>
      <c r="F24" s="354" t="s">
        <v>282</v>
      </c>
    </row>
    <row r="25" spans="1:6" x14ac:dyDescent="0.45">
      <c r="A25" s="355">
        <v>24</v>
      </c>
      <c r="B25" s="355">
        <v>6.3</v>
      </c>
      <c r="C25" s="354" t="s">
        <v>1432</v>
      </c>
      <c r="D25" s="354" t="s">
        <v>1442</v>
      </c>
      <c r="E25" s="360" t="s">
        <v>1437</v>
      </c>
      <c r="F25" s="354" t="s">
        <v>1437</v>
      </c>
    </row>
    <row r="26" spans="1:6" x14ac:dyDescent="0.45">
      <c r="A26" s="359">
        <v>25</v>
      </c>
      <c r="B26" s="359">
        <v>6.4</v>
      </c>
      <c r="C26" s="360" t="s">
        <v>1433</v>
      </c>
      <c r="D26" s="360" t="s">
        <v>1450</v>
      </c>
      <c r="E26" s="360" t="s">
        <v>1437</v>
      </c>
      <c r="F26" s="374"/>
    </row>
    <row r="27" spans="1:6" x14ac:dyDescent="0.45">
      <c r="F27" s="354"/>
    </row>
    <row r="28" spans="1:6" x14ac:dyDescent="0.45">
      <c r="F28" s="354"/>
    </row>
    <row r="29" spans="1:6" x14ac:dyDescent="0.45">
      <c r="F29" s="354"/>
    </row>
    <row r="30" spans="1:6" x14ac:dyDescent="0.45">
      <c r="F30" s="354"/>
    </row>
    <row r="31" spans="1:6" x14ac:dyDescent="0.45">
      <c r="F31" s="354"/>
    </row>
    <row r="32" spans="1:6" x14ac:dyDescent="0.45">
      <c r="F32" s="354"/>
    </row>
    <row r="33" spans="6:6" x14ac:dyDescent="0.45">
      <c r="F33" s="354"/>
    </row>
    <row r="34" spans="6:6" x14ac:dyDescent="0.45">
      <c r="F34" s="354"/>
    </row>
    <row r="35" spans="6:6" x14ac:dyDescent="0.45">
      <c r="F35" s="354"/>
    </row>
    <row r="36" spans="6:6" x14ac:dyDescent="0.45">
      <c r="F36" s="354"/>
    </row>
    <row r="37" spans="6:6" x14ac:dyDescent="0.45">
      <c r="F37" s="354"/>
    </row>
    <row r="38" spans="6:6" x14ac:dyDescent="0.45">
      <c r="F38" s="354"/>
    </row>
    <row r="39" spans="6:6" x14ac:dyDescent="0.45">
      <c r="F39" s="354"/>
    </row>
    <row r="40" spans="6:6" x14ac:dyDescent="0.45">
      <c r="F40" s="354"/>
    </row>
    <row r="41" spans="6:6" x14ac:dyDescent="0.45">
      <c r="F41" s="354"/>
    </row>
    <row r="42" spans="6:6" x14ac:dyDescent="0.45">
      <c r="F42" s="354"/>
    </row>
    <row r="43" spans="6:6" x14ac:dyDescent="0.45">
      <c r="F43" s="354"/>
    </row>
    <row r="44" spans="6:6" x14ac:dyDescent="0.45">
      <c r="F44" s="354"/>
    </row>
    <row r="45" spans="6:6" x14ac:dyDescent="0.45">
      <c r="F45" s="354"/>
    </row>
    <row r="46" spans="6:6" x14ac:dyDescent="0.45">
      <c r="F46" s="354"/>
    </row>
    <row r="47" spans="6:6" x14ac:dyDescent="0.45">
      <c r="F47" s="354"/>
    </row>
    <row r="48" spans="6:6" x14ac:dyDescent="0.45">
      <c r="F48" s="354"/>
    </row>
    <row r="49" spans="6:6" x14ac:dyDescent="0.45">
      <c r="F49" s="354"/>
    </row>
    <row r="50" spans="6:6" x14ac:dyDescent="0.45">
      <c r="F50" s="354"/>
    </row>
    <row r="51" spans="6:6" x14ac:dyDescent="0.45">
      <c r="F51" s="354"/>
    </row>
    <row r="52" spans="6:6" x14ac:dyDescent="0.45">
      <c r="F52" s="354"/>
    </row>
    <row r="53" spans="6:6" x14ac:dyDescent="0.45">
      <c r="F53" s="354"/>
    </row>
    <row r="54" spans="6:6" x14ac:dyDescent="0.45">
      <c r="F54" s="354"/>
    </row>
    <row r="55" spans="6:6" x14ac:dyDescent="0.45">
      <c r="F55" s="354"/>
    </row>
    <row r="56" spans="6:6" x14ac:dyDescent="0.45">
      <c r="F56" s="354"/>
    </row>
    <row r="57" spans="6:6" x14ac:dyDescent="0.45">
      <c r="F57" s="354"/>
    </row>
    <row r="58" spans="6:6" x14ac:dyDescent="0.45">
      <c r="F58" s="354"/>
    </row>
    <row r="59" spans="6:6" x14ac:dyDescent="0.45">
      <c r="F59" s="354"/>
    </row>
    <row r="60" spans="6:6" x14ac:dyDescent="0.45">
      <c r="F60" s="354"/>
    </row>
    <row r="61" spans="6:6" x14ac:dyDescent="0.45">
      <c r="F61" s="354"/>
    </row>
    <row r="62" spans="6:6" x14ac:dyDescent="0.45">
      <c r="F62" s="354"/>
    </row>
    <row r="63" spans="6:6" x14ac:dyDescent="0.45">
      <c r="F63" s="354"/>
    </row>
    <row r="64" spans="6:6" x14ac:dyDescent="0.45">
      <c r="F64" s="354"/>
    </row>
    <row r="65" spans="6:6" x14ac:dyDescent="0.45">
      <c r="F65" s="354"/>
    </row>
    <row r="66" spans="6:6" x14ac:dyDescent="0.45">
      <c r="F66" s="354"/>
    </row>
    <row r="67" spans="6:6" x14ac:dyDescent="0.45">
      <c r="F67" s="354"/>
    </row>
    <row r="68" spans="6:6" x14ac:dyDescent="0.45">
      <c r="F68" s="354"/>
    </row>
    <row r="69" spans="6:6" x14ac:dyDescent="0.45">
      <c r="F69" s="354"/>
    </row>
    <row r="70" spans="6:6" x14ac:dyDescent="0.45">
      <c r="F70" s="354"/>
    </row>
    <row r="71" spans="6:6" x14ac:dyDescent="0.45">
      <c r="F71" s="354"/>
    </row>
    <row r="72" spans="6:6" x14ac:dyDescent="0.45">
      <c r="F72" s="354"/>
    </row>
    <row r="73" spans="6:6" x14ac:dyDescent="0.45">
      <c r="F73" s="354"/>
    </row>
    <row r="74" spans="6:6" x14ac:dyDescent="0.45">
      <c r="F74" s="354"/>
    </row>
    <row r="75" spans="6:6" x14ac:dyDescent="0.45">
      <c r="F75" s="354"/>
    </row>
    <row r="76" spans="6:6" x14ac:dyDescent="0.45">
      <c r="F76" s="354"/>
    </row>
    <row r="77" spans="6:6" x14ac:dyDescent="0.45">
      <c r="F77" s="354"/>
    </row>
    <row r="78" spans="6:6" x14ac:dyDescent="0.45">
      <c r="F78" s="354"/>
    </row>
    <row r="79" spans="6:6" x14ac:dyDescent="0.45">
      <c r="F79" s="354"/>
    </row>
    <row r="80" spans="6:6" x14ac:dyDescent="0.45">
      <c r="F80" s="354"/>
    </row>
    <row r="81" spans="6:6" x14ac:dyDescent="0.45">
      <c r="F81" s="354"/>
    </row>
    <row r="82" spans="6:6" x14ac:dyDescent="0.45">
      <c r="F82" s="354"/>
    </row>
    <row r="83" spans="6:6" x14ac:dyDescent="0.45">
      <c r="F83" s="354"/>
    </row>
    <row r="84" spans="6:6" x14ac:dyDescent="0.45">
      <c r="F84" s="354"/>
    </row>
    <row r="85" spans="6:6" x14ac:dyDescent="0.45">
      <c r="F85" s="354"/>
    </row>
    <row r="86" spans="6:6" x14ac:dyDescent="0.45">
      <c r="F86" s="354"/>
    </row>
    <row r="87" spans="6:6" x14ac:dyDescent="0.45">
      <c r="F87" s="354"/>
    </row>
    <row r="88" spans="6:6" x14ac:dyDescent="0.45">
      <c r="F88" s="354"/>
    </row>
    <row r="89" spans="6:6" x14ac:dyDescent="0.45">
      <c r="F89" s="354"/>
    </row>
    <row r="90" spans="6:6" x14ac:dyDescent="0.45">
      <c r="F90" s="354"/>
    </row>
    <row r="91" spans="6:6" x14ac:dyDescent="0.45">
      <c r="F91" s="354"/>
    </row>
    <row r="92" spans="6:6" x14ac:dyDescent="0.45">
      <c r="F92" s="354"/>
    </row>
    <row r="93" spans="6:6" x14ac:dyDescent="0.45">
      <c r="F93" s="354"/>
    </row>
    <row r="94" spans="6:6" x14ac:dyDescent="0.45">
      <c r="F94" s="354"/>
    </row>
    <row r="95" spans="6:6" x14ac:dyDescent="0.45">
      <c r="F95" s="354"/>
    </row>
    <row r="96" spans="6:6" x14ac:dyDescent="0.45">
      <c r="F96" s="354"/>
    </row>
    <row r="97" spans="6:6" x14ac:dyDescent="0.45">
      <c r="F97" s="354"/>
    </row>
    <row r="98" spans="6:6" x14ac:dyDescent="0.45">
      <c r="F98" s="354"/>
    </row>
    <row r="99" spans="6:6" x14ac:dyDescent="0.45">
      <c r="F99" s="354"/>
    </row>
    <row r="100" spans="6:6" x14ac:dyDescent="0.45">
      <c r="F100" s="354"/>
    </row>
    <row r="101" spans="6:6" x14ac:dyDescent="0.45">
      <c r="F101" s="354"/>
    </row>
    <row r="102" spans="6:6" x14ac:dyDescent="0.45">
      <c r="F102" s="354"/>
    </row>
    <row r="103" spans="6:6" x14ac:dyDescent="0.45">
      <c r="F103" s="354"/>
    </row>
    <row r="104" spans="6:6" x14ac:dyDescent="0.45">
      <c r="F104" s="354"/>
    </row>
    <row r="105" spans="6:6" x14ac:dyDescent="0.45">
      <c r="F105" s="354"/>
    </row>
    <row r="106" spans="6:6" x14ac:dyDescent="0.45">
      <c r="F106" s="354"/>
    </row>
    <row r="107" spans="6:6" x14ac:dyDescent="0.45">
      <c r="F107" s="354"/>
    </row>
    <row r="108" spans="6:6" x14ac:dyDescent="0.45">
      <c r="F108" s="354"/>
    </row>
    <row r="109" spans="6:6" x14ac:dyDescent="0.45">
      <c r="F109" s="354"/>
    </row>
    <row r="110" spans="6:6" x14ac:dyDescent="0.45">
      <c r="F110" s="354"/>
    </row>
    <row r="111" spans="6:6" x14ac:dyDescent="0.45">
      <c r="F111" s="354"/>
    </row>
    <row r="112" spans="6:6" x14ac:dyDescent="0.45">
      <c r="F112" s="354"/>
    </row>
    <row r="113" spans="6:6" x14ac:dyDescent="0.45">
      <c r="F113" s="354"/>
    </row>
    <row r="114" spans="6:6" x14ac:dyDescent="0.45">
      <c r="F114" s="354"/>
    </row>
    <row r="115" spans="6:6" x14ac:dyDescent="0.45">
      <c r="F115" s="354"/>
    </row>
    <row r="116" spans="6:6" x14ac:dyDescent="0.45">
      <c r="F116" s="354"/>
    </row>
    <row r="117" spans="6:6" x14ac:dyDescent="0.45">
      <c r="F117" s="354"/>
    </row>
    <row r="118" spans="6:6" x14ac:dyDescent="0.45">
      <c r="F118" s="354"/>
    </row>
    <row r="119" spans="6:6" x14ac:dyDescent="0.45">
      <c r="F119" s="354"/>
    </row>
    <row r="120" spans="6:6" x14ac:dyDescent="0.45">
      <c r="F120" s="354"/>
    </row>
    <row r="121" spans="6:6" x14ac:dyDescent="0.45">
      <c r="F121" s="354"/>
    </row>
    <row r="122" spans="6:6" x14ac:dyDescent="0.45">
      <c r="F122" s="354"/>
    </row>
    <row r="123" spans="6:6" x14ac:dyDescent="0.45">
      <c r="F123" s="354"/>
    </row>
    <row r="124" spans="6:6" x14ac:dyDescent="0.45">
      <c r="F124" s="354"/>
    </row>
    <row r="125" spans="6:6" x14ac:dyDescent="0.45">
      <c r="F125" s="354"/>
    </row>
    <row r="126" spans="6:6" x14ac:dyDescent="0.45">
      <c r="F126" s="354"/>
    </row>
    <row r="127" spans="6:6" x14ac:dyDescent="0.45">
      <c r="F127" s="354"/>
    </row>
    <row r="128" spans="6:6" x14ac:dyDescent="0.45">
      <c r="F128" s="354"/>
    </row>
    <row r="129" spans="6:6" x14ac:dyDescent="0.45">
      <c r="F129" s="354"/>
    </row>
    <row r="130" spans="6:6" x14ac:dyDescent="0.45">
      <c r="F130" s="354"/>
    </row>
    <row r="131" spans="6:6" x14ac:dyDescent="0.45">
      <c r="F131" s="354"/>
    </row>
    <row r="132" spans="6:6" x14ac:dyDescent="0.45">
      <c r="F132" s="354"/>
    </row>
    <row r="133" spans="6:6" x14ac:dyDescent="0.45">
      <c r="F133" s="354"/>
    </row>
    <row r="134" spans="6:6" x14ac:dyDescent="0.45">
      <c r="F134" s="354"/>
    </row>
    <row r="135" spans="6:6" x14ac:dyDescent="0.45">
      <c r="F135" s="354"/>
    </row>
    <row r="136" spans="6:6" x14ac:dyDescent="0.45">
      <c r="F136" s="354"/>
    </row>
    <row r="137" spans="6:6" x14ac:dyDescent="0.45">
      <c r="F137" s="354"/>
    </row>
    <row r="138" spans="6:6" x14ac:dyDescent="0.45">
      <c r="F138" s="354"/>
    </row>
    <row r="139" spans="6:6" x14ac:dyDescent="0.45">
      <c r="F139" s="354"/>
    </row>
    <row r="140" spans="6:6" x14ac:dyDescent="0.45">
      <c r="F140" s="354"/>
    </row>
    <row r="141" spans="6:6" x14ac:dyDescent="0.45">
      <c r="F141" s="354"/>
    </row>
    <row r="142" spans="6:6" x14ac:dyDescent="0.45">
      <c r="F142" s="354"/>
    </row>
    <row r="143" spans="6:6" x14ac:dyDescent="0.45">
      <c r="F143" s="354"/>
    </row>
    <row r="144" spans="6:6" x14ac:dyDescent="0.45">
      <c r="F144" s="354"/>
    </row>
    <row r="145" spans="6:6" x14ac:dyDescent="0.45">
      <c r="F145" s="354"/>
    </row>
    <row r="146" spans="6:6" x14ac:dyDescent="0.45">
      <c r="F146" s="354"/>
    </row>
    <row r="147" spans="6:6" x14ac:dyDescent="0.45">
      <c r="F147" s="354"/>
    </row>
    <row r="148" spans="6:6" x14ac:dyDescent="0.45">
      <c r="F148" s="354"/>
    </row>
    <row r="149" spans="6:6" x14ac:dyDescent="0.45">
      <c r="F149" s="354"/>
    </row>
    <row r="150" spans="6:6" x14ac:dyDescent="0.45">
      <c r="F150" s="354"/>
    </row>
    <row r="151" spans="6:6" x14ac:dyDescent="0.45">
      <c r="F151" s="354"/>
    </row>
    <row r="152" spans="6:6" x14ac:dyDescent="0.45">
      <c r="F152" s="354"/>
    </row>
    <row r="153" spans="6:6" x14ac:dyDescent="0.45">
      <c r="F153" s="354"/>
    </row>
    <row r="154" spans="6:6" x14ac:dyDescent="0.45">
      <c r="F154" s="354"/>
    </row>
    <row r="155" spans="6:6" x14ac:dyDescent="0.45">
      <c r="F155" s="354"/>
    </row>
    <row r="156" spans="6:6" x14ac:dyDescent="0.45">
      <c r="F156" s="354"/>
    </row>
    <row r="157" spans="6:6" x14ac:dyDescent="0.45">
      <c r="F157" s="354"/>
    </row>
    <row r="158" spans="6:6" x14ac:dyDescent="0.45">
      <c r="F158" s="354"/>
    </row>
    <row r="159" spans="6:6" x14ac:dyDescent="0.45">
      <c r="F159" s="354"/>
    </row>
    <row r="160" spans="6:6" x14ac:dyDescent="0.45">
      <c r="F160" s="354"/>
    </row>
    <row r="161" spans="6:6" x14ac:dyDescent="0.45">
      <c r="F161" s="354"/>
    </row>
    <row r="162" spans="6:6" x14ac:dyDescent="0.45">
      <c r="F162" s="354"/>
    </row>
    <row r="163" spans="6:6" x14ac:dyDescent="0.45">
      <c r="F163" s="354"/>
    </row>
    <row r="164" spans="6:6" x14ac:dyDescent="0.45">
      <c r="F164" s="354"/>
    </row>
    <row r="165" spans="6:6" x14ac:dyDescent="0.45">
      <c r="F165" s="354"/>
    </row>
    <row r="166" spans="6:6" x14ac:dyDescent="0.45">
      <c r="F166" s="354"/>
    </row>
    <row r="167" spans="6:6" x14ac:dyDescent="0.45">
      <c r="F167" s="354"/>
    </row>
    <row r="168" spans="6:6" x14ac:dyDescent="0.45">
      <c r="F168" s="354"/>
    </row>
    <row r="169" spans="6:6" x14ac:dyDescent="0.45">
      <c r="F169" s="354"/>
    </row>
    <row r="170" spans="6:6" x14ac:dyDescent="0.45">
      <c r="F170" s="354"/>
    </row>
    <row r="171" spans="6:6" x14ac:dyDescent="0.45">
      <c r="F171" s="354"/>
    </row>
    <row r="172" spans="6:6" x14ac:dyDescent="0.45">
      <c r="F172" s="354"/>
    </row>
    <row r="173" spans="6:6" x14ac:dyDescent="0.45">
      <c r="F173" s="354"/>
    </row>
    <row r="174" spans="6:6" x14ac:dyDescent="0.45">
      <c r="F174" s="354"/>
    </row>
    <row r="175" spans="6:6" x14ac:dyDescent="0.45">
      <c r="F175" s="354"/>
    </row>
    <row r="176" spans="6:6" x14ac:dyDescent="0.45">
      <c r="F176" s="354"/>
    </row>
    <row r="177" spans="6:6" x14ac:dyDescent="0.45">
      <c r="F177" s="354"/>
    </row>
    <row r="178" spans="6:6" x14ac:dyDescent="0.45">
      <c r="F178" s="354"/>
    </row>
    <row r="179" spans="6:6" x14ac:dyDescent="0.45">
      <c r="F179" s="354"/>
    </row>
    <row r="180" spans="6:6" x14ac:dyDescent="0.45">
      <c r="F180" s="354"/>
    </row>
    <row r="181" spans="6:6" x14ac:dyDescent="0.45">
      <c r="F181" s="354"/>
    </row>
    <row r="182" spans="6:6" x14ac:dyDescent="0.45">
      <c r="F182" s="354"/>
    </row>
    <row r="183" spans="6:6" x14ac:dyDescent="0.45">
      <c r="F183" s="354"/>
    </row>
    <row r="184" spans="6:6" x14ac:dyDescent="0.45">
      <c r="F184" s="354"/>
    </row>
    <row r="185" spans="6:6" x14ac:dyDescent="0.45">
      <c r="F185" s="354"/>
    </row>
    <row r="186" spans="6:6" x14ac:dyDescent="0.45">
      <c r="F186" s="354"/>
    </row>
    <row r="187" spans="6:6" x14ac:dyDescent="0.45">
      <c r="F187" s="354"/>
    </row>
    <row r="188" spans="6:6" x14ac:dyDescent="0.45">
      <c r="F188" s="354"/>
    </row>
    <row r="189" spans="6:6" x14ac:dyDescent="0.45">
      <c r="F189" s="354"/>
    </row>
    <row r="190" spans="6:6" x14ac:dyDescent="0.45">
      <c r="F190" s="354"/>
    </row>
    <row r="191" spans="6:6" x14ac:dyDescent="0.45">
      <c r="F191" s="354"/>
    </row>
    <row r="192" spans="6:6" x14ac:dyDescent="0.45">
      <c r="F192" s="354"/>
    </row>
    <row r="193" spans="6:6" x14ac:dyDescent="0.45">
      <c r="F193" s="354"/>
    </row>
    <row r="194" spans="6:6" x14ac:dyDescent="0.45">
      <c r="F194" s="354"/>
    </row>
    <row r="195" spans="6:6" x14ac:dyDescent="0.45">
      <c r="F195" s="354"/>
    </row>
    <row r="196" spans="6:6" x14ac:dyDescent="0.45">
      <c r="F196" s="354"/>
    </row>
    <row r="197" spans="6:6" x14ac:dyDescent="0.45">
      <c r="F197" s="354"/>
    </row>
    <row r="198" spans="6:6" x14ac:dyDescent="0.45">
      <c r="F198" s="354"/>
    </row>
    <row r="199" spans="6:6" x14ac:dyDescent="0.45">
      <c r="F199" s="354"/>
    </row>
    <row r="200" spans="6:6" x14ac:dyDescent="0.45">
      <c r="F200" s="354"/>
    </row>
    <row r="201" spans="6:6" x14ac:dyDescent="0.45">
      <c r="F201" s="354"/>
    </row>
    <row r="202" spans="6:6" x14ac:dyDescent="0.45">
      <c r="F202" s="354"/>
    </row>
    <row r="203" spans="6:6" x14ac:dyDescent="0.45">
      <c r="F203" s="354"/>
    </row>
    <row r="204" spans="6:6" x14ac:dyDescent="0.45">
      <c r="F204" s="354"/>
    </row>
    <row r="205" spans="6:6" x14ac:dyDescent="0.45">
      <c r="F205" s="354"/>
    </row>
    <row r="206" spans="6:6" x14ac:dyDescent="0.45">
      <c r="F206" s="354"/>
    </row>
    <row r="207" spans="6:6" x14ac:dyDescent="0.45">
      <c r="F207" s="354"/>
    </row>
    <row r="208" spans="6:6" x14ac:dyDescent="0.45">
      <c r="F208" s="354"/>
    </row>
    <row r="209" spans="6:6" x14ac:dyDescent="0.45">
      <c r="F209" s="354"/>
    </row>
    <row r="210" spans="6:6" x14ac:dyDescent="0.45">
      <c r="F210" s="354"/>
    </row>
    <row r="211" spans="6:6" x14ac:dyDescent="0.45">
      <c r="F211" s="354"/>
    </row>
    <row r="212" spans="6:6" x14ac:dyDescent="0.45">
      <c r="F212" s="354"/>
    </row>
    <row r="213" spans="6:6" x14ac:dyDescent="0.45">
      <c r="F213" s="354"/>
    </row>
    <row r="214" spans="6:6" x14ac:dyDescent="0.45">
      <c r="F214" s="354"/>
    </row>
    <row r="215" spans="6:6" x14ac:dyDescent="0.45">
      <c r="F215" s="354"/>
    </row>
    <row r="216" spans="6:6" x14ac:dyDescent="0.45">
      <c r="F216" s="354"/>
    </row>
    <row r="217" spans="6:6" x14ac:dyDescent="0.45">
      <c r="F217" s="354"/>
    </row>
    <row r="218" spans="6:6" x14ac:dyDescent="0.45">
      <c r="F218" s="354"/>
    </row>
    <row r="219" spans="6:6" x14ac:dyDescent="0.45">
      <c r="F219" s="354"/>
    </row>
    <row r="220" spans="6:6" x14ac:dyDescent="0.45">
      <c r="F220" s="354"/>
    </row>
    <row r="221" spans="6:6" x14ac:dyDescent="0.45">
      <c r="F221" s="354"/>
    </row>
    <row r="222" spans="6:6" x14ac:dyDescent="0.45">
      <c r="F222" s="354"/>
    </row>
    <row r="223" spans="6:6" x14ac:dyDescent="0.45">
      <c r="F223" s="354"/>
    </row>
    <row r="224" spans="6:6" x14ac:dyDescent="0.45">
      <c r="F224" s="354"/>
    </row>
    <row r="225" spans="6:6" x14ac:dyDescent="0.45">
      <c r="F225" s="354"/>
    </row>
    <row r="226" spans="6:6" x14ac:dyDescent="0.45">
      <c r="F226" s="354"/>
    </row>
    <row r="227" spans="6:6" x14ac:dyDescent="0.45">
      <c r="F227" s="354"/>
    </row>
    <row r="228" spans="6:6" x14ac:dyDescent="0.45">
      <c r="F228" s="354"/>
    </row>
    <row r="229" spans="6:6" x14ac:dyDescent="0.45">
      <c r="F229" s="354"/>
    </row>
    <row r="230" spans="6:6" x14ac:dyDescent="0.45">
      <c r="F230" s="354"/>
    </row>
    <row r="231" spans="6:6" x14ac:dyDescent="0.45">
      <c r="F231" s="354"/>
    </row>
    <row r="232" spans="6:6" x14ac:dyDescent="0.45">
      <c r="F232" s="354"/>
    </row>
    <row r="233" spans="6:6" x14ac:dyDescent="0.45">
      <c r="F233" s="354"/>
    </row>
    <row r="234" spans="6:6" x14ac:dyDescent="0.45">
      <c r="F234" s="354"/>
    </row>
    <row r="235" spans="6:6" x14ac:dyDescent="0.45">
      <c r="F235" s="354"/>
    </row>
    <row r="236" spans="6:6" x14ac:dyDescent="0.45">
      <c r="F236" s="354"/>
    </row>
    <row r="237" spans="6:6" x14ac:dyDescent="0.45">
      <c r="F237" s="354"/>
    </row>
    <row r="238" spans="6:6" x14ac:dyDescent="0.45">
      <c r="F238" s="354"/>
    </row>
    <row r="239" spans="6:6" x14ac:dyDescent="0.45">
      <c r="F239" s="354"/>
    </row>
    <row r="240" spans="6:6" x14ac:dyDescent="0.45">
      <c r="F240" s="354"/>
    </row>
    <row r="241" spans="6:6" x14ac:dyDescent="0.45">
      <c r="F241" s="354"/>
    </row>
    <row r="242" spans="6:6" x14ac:dyDescent="0.45">
      <c r="F242" s="354"/>
    </row>
    <row r="243" spans="6:6" x14ac:dyDescent="0.45">
      <c r="F243" s="354"/>
    </row>
    <row r="244" spans="6:6" x14ac:dyDescent="0.45">
      <c r="F244" s="354"/>
    </row>
    <row r="245" spans="6:6" x14ac:dyDescent="0.45">
      <c r="F245" s="354"/>
    </row>
    <row r="246" spans="6:6" x14ac:dyDescent="0.45">
      <c r="F246" s="354"/>
    </row>
    <row r="247" spans="6:6" x14ac:dyDescent="0.45">
      <c r="F247" s="354"/>
    </row>
    <row r="248" spans="6:6" x14ac:dyDescent="0.45">
      <c r="F248" s="354"/>
    </row>
    <row r="249" spans="6:6" x14ac:dyDescent="0.45">
      <c r="F249" s="354"/>
    </row>
    <row r="250" spans="6:6" x14ac:dyDescent="0.45">
      <c r="F250" s="354"/>
    </row>
    <row r="251" spans="6:6" x14ac:dyDescent="0.45">
      <c r="F251" s="354"/>
    </row>
    <row r="252" spans="6:6" x14ac:dyDescent="0.45">
      <c r="F252" s="354"/>
    </row>
    <row r="253" spans="6:6" x14ac:dyDescent="0.45">
      <c r="F253" s="354"/>
    </row>
    <row r="254" spans="6:6" x14ac:dyDescent="0.45">
      <c r="F254" s="354"/>
    </row>
    <row r="255" spans="6:6" x14ac:dyDescent="0.45">
      <c r="F255" s="354"/>
    </row>
    <row r="256" spans="6:6" x14ac:dyDescent="0.45">
      <c r="F256" s="354"/>
    </row>
    <row r="257" spans="6:6" x14ac:dyDescent="0.45">
      <c r="F257" s="354"/>
    </row>
    <row r="258" spans="6:6" x14ac:dyDescent="0.45">
      <c r="F258" s="354"/>
    </row>
    <row r="259" spans="6:6" x14ac:dyDescent="0.45">
      <c r="F259" s="354"/>
    </row>
    <row r="260" spans="6:6" x14ac:dyDescent="0.45">
      <c r="F260" s="354"/>
    </row>
    <row r="261" spans="6:6" x14ac:dyDescent="0.45">
      <c r="F261" s="354"/>
    </row>
    <row r="262" spans="6:6" x14ac:dyDescent="0.45">
      <c r="F262" s="354"/>
    </row>
    <row r="263" spans="6:6" x14ac:dyDescent="0.45">
      <c r="F263" s="354"/>
    </row>
    <row r="264" spans="6:6" x14ac:dyDescent="0.45">
      <c r="F264" s="354"/>
    </row>
    <row r="265" spans="6:6" x14ac:dyDescent="0.45">
      <c r="F265" s="354"/>
    </row>
    <row r="266" spans="6:6" x14ac:dyDescent="0.45">
      <c r="F266" s="354"/>
    </row>
    <row r="267" spans="6:6" x14ac:dyDescent="0.45">
      <c r="F267" s="354"/>
    </row>
    <row r="268" spans="6:6" x14ac:dyDescent="0.45">
      <c r="F268" s="354"/>
    </row>
    <row r="269" spans="6:6" x14ac:dyDescent="0.45">
      <c r="F269" s="354"/>
    </row>
    <row r="270" spans="6:6" x14ac:dyDescent="0.45">
      <c r="F270" s="354"/>
    </row>
    <row r="271" spans="6:6" x14ac:dyDescent="0.45">
      <c r="F271" s="354"/>
    </row>
    <row r="272" spans="6:6" x14ac:dyDescent="0.45">
      <c r="F272" s="354"/>
    </row>
    <row r="273" spans="6:6" x14ac:dyDescent="0.45">
      <c r="F273" s="354"/>
    </row>
    <row r="274" spans="6:6" x14ac:dyDescent="0.45">
      <c r="F274" s="354"/>
    </row>
    <row r="275" spans="6:6" x14ac:dyDescent="0.45">
      <c r="F275" s="354"/>
    </row>
    <row r="276" spans="6:6" x14ac:dyDescent="0.45">
      <c r="F276" s="354"/>
    </row>
    <row r="277" spans="6:6" x14ac:dyDescent="0.45">
      <c r="F277" s="354"/>
    </row>
    <row r="278" spans="6:6" x14ac:dyDescent="0.45">
      <c r="F278" s="354"/>
    </row>
    <row r="279" spans="6:6" x14ac:dyDescent="0.45">
      <c r="F279" s="354"/>
    </row>
    <row r="280" spans="6:6" x14ac:dyDescent="0.45">
      <c r="F280" s="354"/>
    </row>
    <row r="281" spans="6:6" x14ac:dyDescent="0.45">
      <c r="F281" s="354"/>
    </row>
    <row r="282" spans="6:6" x14ac:dyDescent="0.45">
      <c r="F282" s="354"/>
    </row>
    <row r="283" spans="6:6" x14ac:dyDescent="0.45">
      <c r="F283" s="354"/>
    </row>
    <row r="284" spans="6:6" x14ac:dyDescent="0.45">
      <c r="F284" s="354"/>
    </row>
    <row r="285" spans="6:6" x14ac:dyDescent="0.45">
      <c r="F285" s="354"/>
    </row>
    <row r="286" spans="6:6" x14ac:dyDescent="0.45">
      <c r="F286" s="354"/>
    </row>
    <row r="287" spans="6:6" x14ac:dyDescent="0.45">
      <c r="F287" s="354"/>
    </row>
    <row r="288" spans="6:6" x14ac:dyDescent="0.45">
      <c r="F288" s="354"/>
    </row>
    <row r="289" spans="6:6" x14ac:dyDescent="0.45">
      <c r="F289" s="354"/>
    </row>
    <row r="290" spans="6:6" x14ac:dyDescent="0.45">
      <c r="F290" s="354"/>
    </row>
    <row r="291" spans="6:6" x14ac:dyDescent="0.45">
      <c r="F291" s="354"/>
    </row>
    <row r="292" spans="6:6" x14ac:dyDescent="0.45">
      <c r="F292" s="354"/>
    </row>
    <row r="293" spans="6:6" x14ac:dyDescent="0.45">
      <c r="F293" s="354"/>
    </row>
    <row r="294" spans="6:6" x14ac:dyDescent="0.45">
      <c r="F294" s="354"/>
    </row>
    <row r="295" spans="6:6" x14ac:dyDescent="0.45">
      <c r="F295" s="354"/>
    </row>
    <row r="296" spans="6:6" x14ac:dyDescent="0.45">
      <c r="F296" s="354"/>
    </row>
    <row r="297" spans="6:6" x14ac:dyDescent="0.45">
      <c r="F297" s="354"/>
    </row>
    <row r="298" spans="6:6" x14ac:dyDescent="0.45">
      <c r="F298" s="354"/>
    </row>
    <row r="299" spans="6:6" x14ac:dyDescent="0.45">
      <c r="F299" s="354"/>
    </row>
    <row r="300" spans="6:6" x14ac:dyDescent="0.45">
      <c r="F300" s="354"/>
    </row>
    <row r="301" spans="6:6" x14ac:dyDescent="0.45">
      <c r="F301" s="354"/>
    </row>
    <row r="302" spans="6:6" x14ac:dyDescent="0.45">
      <c r="F302" s="354"/>
    </row>
    <row r="303" spans="6:6" x14ac:dyDescent="0.45">
      <c r="F303" s="354"/>
    </row>
    <row r="304" spans="6:6" x14ac:dyDescent="0.45">
      <c r="F304" s="354"/>
    </row>
    <row r="305" spans="6:6" x14ac:dyDescent="0.45">
      <c r="F305" s="354"/>
    </row>
    <row r="306" spans="6:6" x14ac:dyDescent="0.45">
      <c r="F306" s="354"/>
    </row>
    <row r="307" spans="6:6" x14ac:dyDescent="0.45">
      <c r="F307" s="354"/>
    </row>
    <row r="308" spans="6:6" x14ac:dyDescent="0.45">
      <c r="F308" s="354"/>
    </row>
    <row r="309" spans="6:6" x14ac:dyDescent="0.45">
      <c r="F309" s="354"/>
    </row>
    <row r="310" spans="6:6" x14ac:dyDescent="0.45">
      <c r="F310" s="354"/>
    </row>
    <row r="311" spans="6:6" x14ac:dyDescent="0.45">
      <c r="F311" s="354"/>
    </row>
    <row r="312" spans="6:6" x14ac:dyDescent="0.45">
      <c r="F312" s="354"/>
    </row>
    <row r="313" spans="6:6" x14ac:dyDescent="0.45">
      <c r="F313" s="354"/>
    </row>
    <row r="314" spans="6:6" x14ac:dyDescent="0.45">
      <c r="F314" s="354"/>
    </row>
    <row r="315" spans="6:6" x14ac:dyDescent="0.45">
      <c r="F315" s="354"/>
    </row>
    <row r="316" spans="6:6" x14ac:dyDescent="0.45">
      <c r="F316" s="354"/>
    </row>
    <row r="317" spans="6:6" x14ac:dyDescent="0.45">
      <c r="F317" s="354"/>
    </row>
    <row r="318" spans="6:6" x14ac:dyDescent="0.45">
      <c r="F318" s="354"/>
    </row>
    <row r="319" spans="6:6" x14ac:dyDescent="0.45">
      <c r="F319" s="354"/>
    </row>
    <row r="320" spans="6:6" x14ac:dyDescent="0.45">
      <c r="F320" s="354"/>
    </row>
    <row r="321" spans="6:6" x14ac:dyDescent="0.45">
      <c r="F321" s="354"/>
    </row>
    <row r="322" spans="6:6" x14ac:dyDescent="0.45">
      <c r="F322" s="354"/>
    </row>
    <row r="323" spans="6:6" x14ac:dyDescent="0.45">
      <c r="F323" s="354"/>
    </row>
    <row r="324" spans="6:6" x14ac:dyDescent="0.45">
      <c r="F324" s="354"/>
    </row>
    <row r="325" spans="6:6" x14ac:dyDescent="0.45">
      <c r="F325" s="354"/>
    </row>
    <row r="326" spans="6:6" x14ac:dyDescent="0.45">
      <c r="F326" s="354"/>
    </row>
    <row r="327" spans="6:6" x14ac:dyDescent="0.45">
      <c r="F327" s="354"/>
    </row>
    <row r="328" spans="6:6" x14ac:dyDescent="0.45">
      <c r="F328" s="354"/>
    </row>
    <row r="329" spans="6:6" x14ac:dyDescent="0.45">
      <c r="F329" s="354"/>
    </row>
    <row r="330" spans="6:6" x14ac:dyDescent="0.45">
      <c r="F330" s="354"/>
    </row>
    <row r="331" spans="6:6" x14ac:dyDescent="0.45">
      <c r="F331" s="354"/>
    </row>
    <row r="332" spans="6:6" x14ac:dyDescent="0.45">
      <c r="F332" s="354"/>
    </row>
    <row r="333" spans="6:6" x14ac:dyDescent="0.45">
      <c r="F333" s="354"/>
    </row>
    <row r="334" spans="6:6" x14ac:dyDescent="0.45">
      <c r="F334" s="354"/>
    </row>
    <row r="335" spans="6:6" x14ac:dyDescent="0.45">
      <c r="F335" s="354"/>
    </row>
    <row r="336" spans="6:6" x14ac:dyDescent="0.45">
      <c r="F336" s="354"/>
    </row>
    <row r="337" spans="6:6" x14ac:dyDescent="0.45">
      <c r="F337" s="354"/>
    </row>
    <row r="338" spans="6:6" x14ac:dyDescent="0.45">
      <c r="F338" s="354"/>
    </row>
    <row r="339" spans="6:6" x14ac:dyDescent="0.45">
      <c r="F339" s="354"/>
    </row>
    <row r="340" spans="6:6" x14ac:dyDescent="0.45">
      <c r="F340" s="354"/>
    </row>
    <row r="341" spans="6:6" x14ac:dyDescent="0.45">
      <c r="F341" s="354"/>
    </row>
    <row r="342" spans="6:6" x14ac:dyDescent="0.45">
      <c r="F342" s="354"/>
    </row>
    <row r="343" spans="6:6" x14ac:dyDescent="0.45">
      <c r="F343" s="354"/>
    </row>
    <row r="344" spans="6:6" x14ac:dyDescent="0.45">
      <c r="F344" s="354"/>
    </row>
    <row r="345" spans="6:6" x14ac:dyDescent="0.45">
      <c r="F345" s="354"/>
    </row>
    <row r="346" spans="6:6" x14ac:dyDescent="0.45">
      <c r="F346" s="354"/>
    </row>
    <row r="347" spans="6:6" x14ac:dyDescent="0.45">
      <c r="F347" s="354"/>
    </row>
    <row r="348" spans="6:6" x14ac:dyDescent="0.45">
      <c r="F348" s="354"/>
    </row>
    <row r="349" spans="6:6" x14ac:dyDescent="0.45">
      <c r="F349" s="354"/>
    </row>
    <row r="350" spans="6:6" x14ac:dyDescent="0.45">
      <c r="F350" s="354"/>
    </row>
    <row r="351" spans="6:6" x14ac:dyDescent="0.45">
      <c r="F351" s="354"/>
    </row>
    <row r="352" spans="6:6" x14ac:dyDescent="0.45">
      <c r="F352" s="354"/>
    </row>
    <row r="353" spans="6:6" x14ac:dyDescent="0.45">
      <c r="F353" s="354"/>
    </row>
    <row r="354" spans="6:6" x14ac:dyDescent="0.45">
      <c r="F354" s="354"/>
    </row>
    <row r="355" spans="6:6" x14ac:dyDescent="0.45">
      <c r="F355" s="354"/>
    </row>
    <row r="356" spans="6:6" x14ac:dyDescent="0.45">
      <c r="F356" s="354"/>
    </row>
    <row r="357" spans="6:6" x14ac:dyDescent="0.45">
      <c r="F357" s="354"/>
    </row>
    <row r="358" spans="6:6" x14ac:dyDescent="0.45">
      <c r="F358" s="354"/>
    </row>
    <row r="359" spans="6:6" x14ac:dyDescent="0.45">
      <c r="F359" s="354"/>
    </row>
    <row r="360" spans="6:6" x14ac:dyDescent="0.45">
      <c r="F360" s="354"/>
    </row>
    <row r="361" spans="6:6" x14ac:dyDescent="0.45">
      <c r="F361" s="354"/>
    </row>
    <row r="362" spans="6:6" x14ac:dyDescent="0.45">
      <c r="F362" s="354"/>
    </row>
    <row r="363" spans="6:6" x14ac:dyDescent="0.45">
      <c r="F363" s="354"/>
    </row>
    <row r="364" spans="6:6" x14ac:dyDescent="0.45">
      <c r="F364" s="354"/>
    </row>
    <row r="365" spans="6:6" x14ac:dyDescent="0.45">
      <c r="F365" s="354"/>
    </row>
    <row r="366" spans="6:6" x14ac:dyDescent="0.45">
      <c r="F366" s="354"/>
    </row>
    <row r="367" spans="6:6" x14ac:dyDescent="0.45">
      <c r="F367" s="354"/>
    </row>
    <row r="368" spans="6:6" x14ac:dyDescent="0.45">
      <c r="F368" s="354"/>
    </row>
    <row r="369" spans="6:6" x14ac:dyDescent="0.45">
      <c r="F369" s="354"/>
    </row>
    <row r="370" spans="6:6" x14ac:dyDescent="0.45">
      <c r="F370" s="354"/>
    </row>
    <row r="371" spans="6:6" x14ac:dyDescent="0.45">
      <c r="F371" s="354"/>
    </row>
    <row r="372" spans="6:6" x14ac:dyDescent="0.45">
      <c r="F372" s="354"/>
    </row>
    <row r="373" spans="6:6" x14ac:dyDescent="0.45">
      <c r="F373" s="354"/>
    </row>
    <row r="374" spans="6:6" x14ac:dyDescent="0.45">
      <c r="F374" s="354"/>
    </row>
    <row r="375" spans="6:6" x14ac:dyDescent="0.45">
      <c r="F375" s="354"/>
    </row>
    <row r="376" spans="6:6" x14ac:dyDescent="0.45">
      <c r="F376" s="354"/>
    </row>
    <row r="377" spans="6:6" x14ac:dyDescent="0.45">
      <c r="F377" s="354"/>
    </row>
    <row r="378" spans="6:6" x14ac:dyDescent="0.45">
      <c r="F378" s="354"/>
    </row>
    <row r="379" spans="6:6" x14ac:dyDescent="0.45">
      <c r="F379" s="354"/>
    </row>
    <row r="380" spans="6:6" x14ac:dyDescent="0.45">
      <c r="F380" s="354"/>
    </row>
    <row r="381" spans="6:6" x14ac:dyDescent="0.45">
      <c r="F381" s="354"/>
    </row>
    <row r="382" spans="6:6" x14ac:dyDescent="0.45">
      <c r="F382" s="354"/>
    </row>
    <row r="383" spans="6:6" x14ac:dyDescent="0.45">
      <c r="F383" s="354"/>
    </row>
    <row r="384" spans="6:6" x14ac:dyDescent="0.45">
      <c r="F384" s="354"/>
    </row>
    <row r="385" spans="6:6" x14ac:dyDescent="0.45">
      <c r="F385" s="354"/>
    </row>
    <row r="386" spans="6:6" x14ac:dyDescent="0.45">
      <c r="F386" s="354"/>
    </row>
    <row r="387" spans="6:6" x14ac:dyDescent="0.45">
      <c r="F387" s="354"/>
    </row>
    <row r="388" spans="6:6" x14ac:dyDescent="0.45">
      <c r="F388" s="354"/>
    </row>
    <row r="389" spans="6:6" x14ac:dyDescent="0.45">
      <c r="F389" s="354"/>
    </row>
    <row r="390" spans="6:6" x14ac:dyDescent="0.45">
      <c r="F390" s="354"/>
    </row>
    <row r="391" spans="6:6" x14ac:dyDescent="0.45">
      <c r="F391" s="354"/>
    </row>
    <row r="392" spans="6:6" x14ac:dyDescent="0.45">
      <c r="F392" s="354"/>
    </row>
    <row r="393" spans="6:6" x14ac:dyDescent="0.45">
      <c r="F393" s="354"/>
    </row>
    <row r="394" spans="6:6" x14ac:dyDescent="0.45">
      <c r="F394" s="354"/>
    </row>
    <row r="395" spans="6:6" x14ac:dyDescent="0.45">
      <c r="F395" s="354"/>
    </row>
    <row r="396" spans="6:6" x14ac:dyDescent="0.45">
      <c r="F396" s="354"/>
    </row>
    <row r="397" spans="6:6" x14ac:dyDescent="0.45">
      <c r="F397" s="354"/>
    </row>
    <row r="398" spans="6:6" x14ac:dyDescent="0.45">
      <c r="F398" s="354"/>
    </row>
    <row r="399" spans="6:6" x14ac:dyDescent="0.45">
      <c r="F399" s="354"/>
    </row>
    <row r="400" spans="6:6" x14ac:dyDescent="0.45">
      <c r="F400" s="354"/>
    </row>
    <row r="401" spans="6:6" x14ac:dyDescent="0.45">
      <c r="F401" s="354"/>
    </row>
    <row r="402" spans="6:6" x14ac:dyDescent="0.45">
      <c r="F402" s="354"/>
    </row>
    <row r="403" spans="6:6" x14ac:dyDescent="0.45">
      <c r="F403" s="354"/>
    </row>
    <row r="404" spans="6:6" x14ac:dyDescent="0.45">
      <c r="F404" s="354"/>
    </row>
    <row r="405" spans="6:6" x14ac:dyDescent="0.45">
      <c r="F405" s="354"/>
    </row>
    <row r="406" spans="6:6" x14ac:dyDescent="0.45">
      <c r="F406" s="354"/>
    </row>
    <row r="407" spans="6:6" x14ac:dyDescent="0.45">
      <c r="F407" s="354"/>
    </row>
    <row r="408" spans="6:6" x14ac:dyDescent="0.45">
      <c r="F408" s="354"/>
    </row>
    <row r="409" spans="6:6" x14ac:dyDescent="0.45">
      <c r="F409" s="354"/>
    </row>
    <row r="410" spans="6:6" x14ac:dyDescent="0.45">
      <c r="F410" s="354"/>
    </row>
    <row r="411" spans="6:6" x14ac:dyDescent="0.45">
      <c r="F411" s="354"/>
    </row>
    <row r="412" spans="6:6" x14ac:dyDescent="0.45">
      <c r="F412" s="354"/>
    </row>
    <row r="413" spans="6:6" x14ac:dyDescent="0.45">
      <c r="F413" s="354"/>
    </row>
    <row r="414" spans="6:6" x14ac:dyDescent="0.45">
      <c r="F414" s="354"/>
    </row>
    <row r="415" spans="6:6" x14ac:dyDescent="0.45">
      <c r="F415" s="354"/>
    </row>
    <row r="416" spans="6:6" x14ac:dyDescent="0.45">
      <c r="F416" s="354"/>
    </row>
    <row r="417" spans="6:6" x14ac:dyDescent="0.45">
      <c r="F417" s="354"/>
    </row>
    <row r="418" spans="6:6" x14ac:dyDescent="0.45">
      <c r="F418" s="354"/>
    </row>
    <row r="419" spans="6:6" x14ac:dyDescent="0.45">
      <c r="F419" s="354"/>
    </row>
    <row r="420" spans="6:6" x14ac:dyDescent="0.45">
      <c r="F420" s="354"/>
    </row>
    <row r="421" spans="6:6" x14ac:dyDescent="0.45">
      <c r="F421" s="354"/>
    </row>
    <row r="422" spans="6:6" x14ac:dyDescent="0.45">
      <c r="F422" s="354"/>
    </row>
    <row r="423" spans="6:6" x14ac:dyDescent="0.45">
      <c r="F423" s="354"/>
    </row>
    <row r="424" spans="6:6" x14ac:dyDescent="0.45">
      <c r="F424" s="354"/>
    </row>
    <row r="425" spans="6:6" x14ac:dyDescent="0.45">
      <c r="F425" s="354"/>
    </row>
    <row r="426" spans="6:6" x14ac:dyDescent="0.45">
      <c r="F426" s="354"/>
    </row>
    <row r="427" spans="6:6" x14ac:dyDescent="0.45">
      <c r="F427" s="354"/>
    </row>
    <row r="428" spans="6:6" x14ac:dyDescent="0.45">
      <c r="F428" s="354"/>
    </row>
    <row r="429" spans="6:6" x14ac:dyDescent="0.45">
      <c r="F429" s="354"/>
    </row>
    <row r="430" spans="6:6" x14ac:dyDescent="0.45">
      <c r="F430" s="354"/>
    </row>
    <row r="431" spans="6:6" x14ac:dyDescent="0.45">
      <c r="F431" s="354"/>
    </row>
    <row r="432" spans="6:6" x14ac:dyDescent="0.45">
      <c r="F432" s="354"/>
    </row>
    <row r="433" spans="6:6" x14ac:dyDescent="0.45">
      <c r="F433" s="354"/>
    </row>
    <row r="434" spans="6:6" x14ac:dyDescent="0.45">
      <c r="F434" s="354"/>
    </row>
    <row r="435" spans="6:6" x14ac:dyDescent="0.45">
      <c r="F435" s="354"/>
    </row>
    <row r="436" spans="6:6" x14ac:dyDescent="0.45">
      <c r="F436" s="354"/>
    </row>
    <row r="437" spans="6:6" x14ac:dyDescent="0.45">
      <c r="F437" s="354"/>
    </row>
    <row r="438" spans="6:6" x14ac:dyDescent="0.45">
      <c r="F438" s="354"/>
    </row>
    <row r="439" spans="6:6" x14ac:dyDescent="0.45">
      <c r="F439" s="354"/>
    </row>
    <row r="440" spans="6:6" x14ac:dyDescent="0.45">
      <c r="F440" s="354"/>
    </row>
    <row r="441" spans="6:6" x14ac:dyDescent="0.45">
      <c r="F441" s="354"/>
    </row>
    <row r="442" spans="6:6" x14ac:dyDescent="0.45">
      <c r="F442" s="354"/>
    </row>
    <row r="443" spans="6:6" x14ac:dyDescent="0.45">
      <c r="F443" s="354"/>
    </row>
    <row r="444" spans="6:6" x14ac:dyDescent="0.45">
      <c r="F444" s="354"/>
    </row>
    <row r="445" spans="6:6" x14ac:dyDescent="0.45">
      <c r="F445" s="354"/>
    </row>
    <row r="446" spans="6:6" x14ac:dyDescent="0.45">
      <c r="F446" s="354"/>
    </row>
    <row r="447" spans="6:6" x14ac:dyDescent="0.45">
      <c r="F447" s="354"/>
    </row>
    <row r="448" spans="6:6" x14ac:dyDescent="0.45">
      <c r="F448" s="354"/>
    </row>
    <row r="449" spans="6:6" x14ac:dyDescent="0.45">
      <c r="F449" s="354"/>
    </row>
    <row r="450" spans="6:6" x14ac:dyDescent="0.45">
      <c r="F450" s="354"/>
    </row>
    <row r="451" spans="6:6" x14ac:dyDescent="0.45">
      <c r="F451" s="354"/>
    </row>
    <row r="452" spans="6:6" x14ac:dyDescent="0.45">
      <c r="F452" s="354"/>
    </row>
    <row r="453" spans="6:6" x14ac:dyDescent="0.45">
      <c r="F453" s="354"/>
    </row>
    <row r="454" spans="6:6" x14ac:dyDescent="0.45">
      <c r="F454" s="354"/>
    </row>
    <row r="455" spans="6:6" x14ac:dyDescent="0.45">
      <c r="F455" s="354"/>
    </row>
    <row r="456" spans="6:6" x14ac:dyDescent="0.45">
      <c r="F456" s="354"/>
    </row>
    <row r="457" spans="6:6" x14ac:dyDescent="0.45">
      <c r="F457" s="354"/>
    </row>
    <row r="458" spans="6:6" x14ac:dyDescent="0.45">
      <c r="F458" s="354"/>
    </row>
    <row r="459" spans="6:6" x14ac:dyDescent="0.45">
      <c r="F459" s="354"/>
    </row>
    <row r="460" spans="6:6" x14ac:dyDescent="0.45">
      <c r="F460" s="354"/>
    </row>
    <row r="461" spans="6:6" x14ac:dyDescent="0.45">
      <c r="F461" s="354"/>
    </row>
    <row r="462" spans="6:6" x14ac:dyDescent="0.45">
      <c r="F462" s="354"/>
    </row>
    <row r="463" spans="6:6" x14ac:dyDescent="0.45">
      <c r="F463" s="354"/>
    </row>
    <row r="464" spans="6:6" x14ac:dyDescent="0.45">
      <c r="F464" s="354"/>
    </row>
    <row r="465" spans="6:6" x14ac:dyDescent="0.45">
      <c r="F465" s="354"/>
    </row>
    <row r="466" spans="6:6" x14ac:dyDescent="0.45">
      <c r="F466" s="354"/>
    </row>
    <row r="467" spans="6:6" x14ac:dyDescent="0.45">
      <c r="F467" s="354"/>
    </row>
    <row r="468" spans="6:6" x14ac:dyDescent="0.45">
      <c r="F468" s="354"/>
    </row>
    <row r="469" spans="6:6" x14ac:dyDescent="0.45">
      <c r="F469" s="354"/>
    </row>
    <row r="470" spans="6:6" x14ac:dyDescent="0.45">
      <c r="F470" s="354"/>
    </row>
    <row r="471" spans="6:6" x14ac:dyDescent="0.45">
      <c r="F471" s="354"/>
    </row>
    <row r="472" spans="6:6" x14ac:dyDescent="0.45">
      <c r="F472" s="354"/>
    </row>
    <row r="473" spans="6:6" x14ac:dyDescent="0.45">
      <c r="F473" s="354"/>
    </row>
    <row r="474" spans="6:6" x14ac:dyDescent="0.45">
      <c r="F474" s="354"/>
    </row>
    <row r="475" spans="6:6" x14ac:dyDescent="0.45">
      <c r="F475" s="354"/>
    </row>
    <row r="476" spans="6:6" x14ac:dyDescent="0.45">
      <c r="F476" s="354"/>
    </row>
    <row r="477" spans="6:6" x14ac:dyDescent="0.45">
      <c r="F477" s="354"/>
    </row>
    <row r="478" spans="6:6" x14ac:dyDescent="0.45">
      <c r="F478" s="354"/>
    </row>
    <row r="479" spans="6:6" x14ac:dyDescent="0.45">
      <c r="F479" s="354"/>
    </row>
    <row r="480" spans="6:6" x14ac:dyDescent="0.45">
      <c r="F480" s="354"/>
    </row>
    <row r="481" spans="6:6" x14ac:dyDescent="0.45">
      <c r="F481" s="354"/>
    </row>
    <row r="482" spans="6:6" x14ac:dyDescent="0.45">
      <c r="F482" s="354"/>
    </row>
    <row r="483" spans="6:6" x14ac:dyDescent="0.45">
      <c r="F483" s="354"/>
    </row>
    <row r="484" spans="6:6" x14ac:dyDescent="0.45">
      <c r="F484" s="354"/>
    </row>
    <row r="485" spans="6:6" x14ac:dyDescent="0.45">
      <c r="F485" s="354"/>
    </row>
    <row r="486" spans="6:6" x14ac:dyDescent="0.45">
      <c r="F486" s="354"/>
    </row>
    <row r="487" spans="6:6" x14ac:dyDescent="0.45">
      <c r="F487" s="354"/>
    </row>
    <row r="488" spans="6:6" x14ac:dyDescent="0.45">
      <c r="F488" s="354"/>
    </row>
    <row r="489" spans="6:6" x14ac:dyDescent="0.45">
      <c r="F489" s="354"/>
    </row>
    <row r="490" spans="6:6" x14ac:dyDescent="0.45">
      <c r="F490" s="354"/>
    </row>
    <row r="491" spans="6:6" x14ac:dyDescent="0.45">
      <c r="F491" s="354"/>
    </row>
    <row r="492" spans="6:6" x14ac:dyDescent="0.45">
      <c r="F492" s="354"/>
    </row>
    <row r="493" spans="6:6" x14ac:dyDescent="0.45">
      <c r="F493" s="354"/>
    </row>
    <row r="494" spans="6:6" x14ac:dyDescent="0.45">
      <c r="F494" s="354"/>
    </row>
    <row r="495" spans="6:6" x14ac:dyDescent="0.45">
      <c r="F495" s="354"/>
    </row>
    <row r="496" spans="6:6" x14ac:dyDescent="0.45">
      <c r="F496" s="354"/>
    </row>
    <row r="497" spans="6:6" x14ac:dyDescent="0.45">
      <c r="F497" s="354"/>
    </row>
    <row r="498" spans="6:6" x14ac:dyDescent="0.45">
      <c r="F498" s="354"/>
    </row>
    <row r="499" spans="6:6" x14ac:dyDescent="0.45">
      <c r="F499" s="354"/>
    </row>
    <row r="500" spans="6:6" x14ac:dyDescent="0.45">
      <c r="F500" s="354"/>
    </row>
    <row r="501" spans="6:6" x14ac:dyDescent="0.45">
      <c r="F501" s="354"/>
    </row>
    <row r="502" spans="6:6" x14ac:dyDescent="0.45">
      <c r="F502" s="354"/>
    </row>
    <row r="503" spans="6:6" x14ac:dyDescent="0.45">
      <c r="F503" s="354"/>
    </row>
    <row r="504" spans="6:6" x14ac:dyDescent="0.45">
      <c r="F504" s="354"/>
    </row>
    <row r="505" spans="6:6" x14ac:dyDescent="0.45">
      <c r="F505" s="354"/>
    </row>
    <row r="506" spans="6:6" x14ac:dyDescent="0.45">
      <c r="F506" s="354"/>
    </row>
    <row r="507" spans="6:6" x14ac:dyDescent="0.45">
      <c r="F507" s="354"/>
    </row>
    <row r="508" spans="6:6" x14ac:dyDescent="0.45">
      <c r="F508" s="354"/>
    </row>
    <row r="509" spans="6:6" x14ac:dyDescent="0.45">
      <c r="F509" s="354"/>
    </row>
    <row r="510" spans="6:6" x14ac:dyDescent="0.45">
      <c r="F510" s="354"/>
    </row>
    <row r="511" spans="6:6" x14ac:dyDescent="0.45">
      <c r="F511" s="354"/>
    </row>
    <row r="512" spans="6:6" x14ac:dyDescent="0.45">
      <c r="F512" s="354"/>
    </row>
    <row r="513" spans="6:6" x14ac:dyDescent="0.45">
      <c r="F513" s="354"/>
    </row>
    <row r="514" spans="6:6" x14ac:dyDescent="0.45">
      <c r="F514" s="354"/>
    </row>
    <row r="515" spans="6:6" x14ac:dyDescent="0.45">
      <c r="F515" s="354"/>
    </row>
    <row r="516" spans="6:6" x14ac:dyDescent="0.45">
      <c r="F516" s="354"/>
    </row>
    <row r="517" spans="6:6" x14ac:dyDescent="0.45">
      <c r="F517" s="354"/>
    </row>
    <row r="518" spans="6:6" x14ac:dyDescent="0.45">
      <c r="F518" s="354"/>
    </row>
    <row r="519" spans="6:6" x14ac:dyDescent="0.45">
      <c r="F519" s="354"/>
    </row>
    <row r="520" spans="6:6" x14ac:dyDescent="0.45">
      <c r="F520" s="354"/>
    </row>
    <row r="521" spans="6:6" x14ac:dyDescent="0.45">
      <c r="F521" s="354"/>
    </row>
    <row r="522" spans="6:6" x14ac:dyDescent="0.45">
      <c r="F522" s="354"/>
    </row>
    <row r="523" spans="6:6" x14ac:dyDescent="0.45">
      <c r="F523" s="354"/>
    </row>
    <row r="524" spans="6:6" x14ac:dyDescent="0.45">
      <c r="F524" s="354"/>
    </row>
    <row r="525" spans="6:6" x14ac:dyDescent="0.45">
      <c r="F525" s="354"/>
    </row>
    <row r="526" spans="6:6" x14ac:dyDescent="0.45">
      <c r="F526" s="354"/>
    </row>
    <row r="527" spans="6:6" x14ac:dyDescent="0.45">
      <c r="F527" s="354"/>
    </row>
    <row r="528" spans="6:6" x14ac:dyDescent="0.45">
      <c r="F528" s="354"/>
    </row>
    <row r="529" spans="6:6" x14ac:dyDescent="0.45">
      <c r="F529" s="354"/>
    </row>
    <row r="530" spans="6:6" x14ac:dyDescent="0.45">
      <c r="F530" s="354"/>
    </row>
    <row r="531" spans="6:6" x14ac:dyDescent="0.45">
      <c r="F531" s="354"/>
    </row>
    <row r="532" spans="6:6" x14ac:dyDescent="0.45">
      <c r="F532" s="354"/>
    </row>
    <row r="533" spans="6:6" x14ac:dyDescent="0.45">
      <c r="F533" s="354"/>
    </row>
    <row r="534" spans="6:6" x14ac:dyDescent="0.45">
      <c r="F534" s="354"/>
    </row>
    <row r="535" spans="6:6" x14ac:dyDescent="0.45">
      <c r="F535" s="354"/>
    </row>
    <row r="536" spans="6:6" x14ac:dyDescent="0.45">
      <c r="F536" s="354"/>
    </row>
    <row r="537" spans="6:6" x14ac:dyDescent="0.45">
      <c r="F537" s="354"/>
    </row>
    <row r="538" spans="6:6" x14ac:dyDescent="0.45">
      <c r="F538" s="354"/>
    </row>
    <row r="539" spans="6:6" x14ac:dyDescent="0.45">
      <c r="F539" s="354"/>
    </row>
    <row r="540" spans="6:6" x14ac:dyDescent="0.45">
      <c r="F540" s="354"/>
    </row>
    <row r="541" spans="6:6" x14ac:dyDescent="0.45">
      <c r="F541" s="354"/>
    </row>
    <row r="542" spans="6:6" x14ac:dyDescent="0.45">
      <c r="F542" s="354"/>
    </row>
    <row r="543" spans="6:6" x14ac:dyDescent="0.45">
      <c r="F543" s="354"/>
    </row>
    <row r="544" spans="6:6" x14ac:dyDescent="0.45">
      <c r="F544" s="354"/>
    </row>
    <row r="545" spans="6:6" x14ac:dyDescent="0.45">
      <c r="F545" s="354"/>
    </row>
    <row r="546" spans="6:6" x14ac:dyDescent="0.45">
      <c r="F546" s="354"/>
    </row>
    <row r="547" spans="6:6" x14ac:dyDescent="0.45">
      <c r="F547" s="354"/>
    </row>
    <row r="548" spans="6:6" x14ac:dyDescent="0.45">
      <c r="F548" s="354"/>
    </row>
    <row r="549" spans="6:6" x14ac:dyDescent="0.45">
      <c r="F549" s="354"/>
    </row>
    <row r="550" spans="6:6" x14ac:dyDescent="0.45">
      <c r="F550" s="354"/>
    </row>
    <row r="551" spans="6:6" x14ac:dyDescent="0.45">
      <c r="F551" s="354"/>
    </row>
    <row r="552" spans="6:6" x14ac:dyDescent="0.45">
      <c r="F552" s="354"/>
    </row>
    <row r="553" spans="6:6" x14ac:dyDescent="0.45">
      <c r="F553" s="354"/>
    </row>
    <row r="554" spans="6:6" x14ac:dyDescent="0.45">
      <c r="F554" s="354"/>
    </row>
    <row r="555" spans="6:6" x14ac:dyDescent="0.45">
      <c r="F555" s="354"/>
    </row>
    <row r="556" spans="6:6" x14ac:dyDescent="0.45">
      <c r="F556" s="354"/>
    </row>
    <row r="557" spans="6:6" x14ac:dyDescent="0.45">
      <c r="F557" s="354"/>
    </row>
    <row r="558" spans="6:6" x14ac:dyDescent="0.45">
      <c r="F558" s="354"/>
    </row>
    <row r="559" spans="6:6" x14ac:dyDescent="0.45">
      <c r="F559" s="354"/>
    </row>
    <row r="560" spans="6:6" x14ac:dyDescent="0.45">
      <c r="F560" s="354"/>
    </row>
    <row r="561" spans="6:6" x14ac:dyDescent="0.45">
      <c r="F561" s="354"/>
    </row>
    <row r="562" spans="6:6" x14ac:dyDescent="0.45">
      <c r="F562" s="354"/>
    </row>
    <row r="563" spans="6:6" x14ac:dyDescent="0.45">
      <c r="F563" s="354"/>
    </row>
    <row r="564" spans="6:6" x14ac:dyDescent="0.45">
      <c r="F564" s="354"/>
    </row>
    <row r="565" spans="6:6" x14ac:dyDescent="0.45">
      <c r="F565" s="354"/>
    </row>
    <row r="566" spans="6:6" x14ac:dyDescent="0.45">
      <c r="F566" s="354"/>
    </row>
    <row r="567" spans="6:6" x14ac:dyDescent="0.45">
      <c r="F567" s="354"/>
    </row>
    <row r="568" spans="6:6" x14ac:dyDescent="0.45">
      <c r="F568" s="354"/>
    </row>
    <row r="569" spans="6:6" x14ac:dyDescent="0.45">
      <c r="F569" s="354"/>
    </row>
    <row r="570" spans="6:6" x14ac:dyDescent="0.45">
      <c r="F570" s="354"/>
    </row>
    <row r="571" spans="6:6" x14ac:dyDescent="0.45">
      <c r="F571" s="354"/>
    </row>
    <row r="572" spans="6:6" x14ac:dyDescent="0.45">
      <c r="F572" s="354"/>
    </row>
    <row r="573" spans="6:6" x14ac:dyDescent="0.45">
      <c r="F573" s="354"/>
    </row>
    <row r="574" spans="6:6" x14ac:dyDescent="0.45">
      <c r="F574" s="354"/>
    </row>
    <row r="575" spans="6:6" x14ac:dyDescent="0.45">
      <c r="F575" s="354"/>
    </row>
    <row r="576" spans="6:6" x14ac:dyDescent="0.45">
      <c r="F576" s="354"/>
    </row>
    <row r="577" spans="6:6" x14ac:dyDescent="0.45">
      <c r="F577" s="354"/>
    </row>
    <row r="578" spans="6:6" x14ac:dyDescent="0.45">
      <c r="F578" s="354"/>
    </row>
    <row r="579" spans="6:6" x14ac:dyDescent="0.45">
      <c r="F579" s="354"/>
    </row>
    <row r="580" spans="6:6" x14ac:dyDescent="0.45">
      <c r="F580" s="354"/>
    </row>
    <row r="581" spans="6:6" x14ac:dyDescent="0.45">
      <c r="F581" s="354"/>
    </row>
    <row r="582" spans="6:6" x14ac:dyDescent="0.45">
      <c r="F582" s="354"/>
    </row>
    <row r="583" spans="6:6" x14ac:dyDescent="0.45">
      <c r="F583" s="354"/>
    </row>
    <row r="584" spans="6:6" x14ac:dyDescent="0.45">
      <c r="F584" s="354"/>
    </row>
    <row r="585" spans="6:6" x14ac:dyDescent="0.45">
      <c r="F585" s="354"/>
    </row>
    <row r="586" spans="6:6" x14ac:dyDescent="0.45">
      <c r="F586" s="354"/>
    </row>
    <row r="587" spans="6:6" x14ac:dyDescent="0.45">
      <c r="F587" s="354"/>
    </row>
    <row r="588" spans="6:6" x14ac:dyDescent="0.45">
      <c r="F588" s="354"/>
    </row>
    <row r="589" spans="6:6" x14ac:dyDescent="0.45">
      <c r="F589" s="354"/>
    </row>
    <row r="590" spans="6:6" x14ac:dyDescent="0.45">
      <c r="F590" s="354"/>
    </row>
    <row r="591" spans="6:6" x14ac:dyDescent="0.45">
      <c r="F591" s="354"/>
    </row>
    <row r="592" spans="6:6" x14ac:dyDescent="0.45">
      <c r="F592" s="354"/>
    </row>
    <row r="593" spans="6:6" x14ac:dyDescent="0.45">
      <c r="F593" s="354"/>
    </row>
    <row r="594" spans="6:6" x14ac:dyDescent="0.45">
      <c r="F594" s="354"/>
    </row>
    <row r="595" spans="6:6" x14ac:dyDescent="0.45">
      <c r="F595" s="354"/>
    </row>
    <row r="596" spans="6:6" x14ac:dyDescent="0.45">
      <c r="F596" s="354"/>
    </row>
    <row r="597" spans="6:6" x14ac:dyDescent="0.45">
      <c r="F597" s="354"/>
    </row>
    <row r="598" spans="6:6" x14ac:dyDescent="0.45">
      <c r="F598" s="354"/>
    </row>
    <row r="599" spans="6:6" x14ac:dyDescent="0.45">
      <c r="F599" s="354"/>
    </row>
    <row r="600" spans="6:6" x14ac:dyDescent="0.45">
      <c r="F600" s="354"/>
    </row>
    <row r="601" spans="6:6" x14ac:dyDescent="0.45">
      <c r="F601" s="354"/>
    </row>
    <row r="602" spans="6:6" x14ac:dyDescent="0.45">
      <c r="F602" s="354"/>
    </row>
    <row r="603" spans="6:6" x14ac:dyDescent="0.45">
      <c r="F603" s="354"/>
    </row>
    <row r="604" spans="6:6" x14ac:dyDescent="0.45">
      <c r="F604" s="354"/>
    </row>
    <row r="605" spans="6:6" x14ac:dyDescent="0.45">
      <c r="F605" s="354"/>
    </row>
    <row r="606" spans="6:6" x14ac:dyDescent="0.45">
      <c r="F606" s="354"/>
    </row>
    <row r="607" spans="6:6" x14ac:dyDescent="0.45">
      <c r="F607" s="354"/>
    </row>
    <row r="608" spans="6:6" x14ac:dyDescent="0.45">
      <c r="F608" s="354"/>
    </row>
    <row r="609" spans="6:6" x14ac:dyDescent="0.45">
      <c r="F609" s="354"/>
    </row>
    <row r="610" spans="6:6" x14ac:dyDescent="0.45">
      <c r="F610" s="354"/>
    </row>
    <row r="611" spans="6:6" x14ac:dyDescent="0.45">
      <c r="F611" s="354"/>
    </row>
    <row r="612" spans="6:6" x14ac:dyDescent="0.45">
      <c r="F612" s="354"/>
    </row>
    <row r="613" spans="6:6" x14ac:dyDescent="0.45">
      <c r="F613" s="354"/>
    </row>
    <row r="614" spans="6:6" x14ac:dyDescent="0.45">
      <c r="F614" s="354"/>
    </row>
    <row r="615" spans="6:6" x14ac:dyDescent="0.45">
      <c r="F615" s="354"/>
    </row>
    <row r="616" spans="6:6" x14ac:dyDescent="0.45">
      <c r="F616" s="354"/>
    </row>
    <row r="617" spans="6:6" x14ac:dyDescent="0.45">
      <c r="F617" s="354"/>
    </row>
    <row r="618" spans="6:6" x14ac:dyDescent="0.45">
      <c r="F618" s="354"/>
    </row>
    <row r="619" spans="6:6" x14ac:dyDescent="0.45">
      <c r="F619" s="354"/>
    </row>
    <row r="620" spans="6:6" x14ac:dyDescent="0.45">
      <c r="F620" s="354"/>
    </row>
    <row r="621" spans="6:6" x14ac:dyDescent="0.45">
      <c r="F621" s="354"/>
    </row>
    <row r="622" spans="6:6" x14ac:dyDescent="0.45">
      <c r="F622" s="354"/>
    </row>
    <row r="623" spans="6:6" x14ac:dyDescent="0.45">
      <c r="F623" s="354"/>
    </row>
    <row r="624" spans="6:6" x14ac:dyDescent="0.45">
      <c r="F624" s="354"/>
    </row>
    <row r="625" spans="6:6" x14ac:dyDescent="0.45">
      <c r="F625" s="354"/>
    </row>
    <row r="626" spans="6:6" x14ac:dyDescent="0.45">
      <c r="F626" s="354"/>
    </row>
    <row r="627" spans="6:6" x14ac:dyDescent="0.45">
      <c r="F627" s="354"/>
    </row>
    <row r="628" spans="6:6" x14ac:dyDescent="0.45">
      <c r="F628" s="354"/>
    </row>
    <row r="629" spans="6:6" x14ac:dyDescent="0.45">
      <c r="F629" s="354"/>
    </row>
    <row r="630" spans="6:6" x14ac:dyDescent="0.45">
      <c r="F630" s="354"/>
    </row>
    <row r="631" spans="6:6" x14ac:dyDescent="0.45">
      <c r="F631" s="354"/>
    </row>
    <row r="632" spans="6:6" x14ac:dyDescent="0.45">
      <c r="F632" s="354"/>
    </row>
    <row r="633" spans="6:6" x14ac:dyDescent="0.45">
      <c r="F633" s="354"/>
    </row>
    <row r="634" spans="6:6" x14ac:dyDescent="0.45">
      <c r="F634" s="354"/>
    </row>
    <row r="635" spans="6:6" x14ac:dyDescent="0.45">
      <c r="F635" s="354"/>
    </row>
    <row r="636" spans="6:6" x14ac:dyDescent="0.45">
      <c r="F636" s="354"/>
    </row>
    <row r="637" spans="6:6" x14ac:dyDescent="0.45">
      <c r="F637" s="354"/>
    </row>
    <row r="638" spans="6:6" x14ac:dyDescent="0.45">
      <c r="F638" s="354"/>
    </row>
    <row r="639" spans="6:6" x14ac:dyDescent="0.45">
      <c r="F639" s="354"/>
    </row>
    <row r="640" spans="6:6" x14ac:dyDescent="0.45">
      <c r="F640" s="354"/>
    </row>
    <row r="641" spans="6:6" x14ac:dyDescent="0.45">
      <c r="F641" s="354"/>
    </row>
    <row r="642" spans="6:6" x14ac:dyDescent="0.45">
      <c r="F642" s="354"/>
    </row>
    <row r="643" spans="6:6" x14ac:dyDescent="0.45">
      <c r="F643" s="354"/>
    </row>
    <row r="644" spans="6:6" x14ac:dyDescent="0.45">
      <c r="F644" s="354"/>
    </row>
    <row r="645" spans="6:6" x14ac:dyDescent="0.45">
      <c r="F645" s="354"/>
    </row>
    <row r="646" spans="6:6" x14ac:dyDescent="0.45">
      <c r="F646" s="354"/>
    </row>
    <row r="647" spans="6:6" x14ac:dyDescent="0.45">
      <c r="F647" s="354"/>
    </row>
    <row r="648" spans="6:6" x14ac:dyDescent="0.45">
      <c r="F648" s="354"/>
    </row>
    <row r="649" spans="6:6" x14ac:dyDescent="0.45">
      <c r="F649" s="354"/>
    </row>
    <row r="650" spans="6:6" x14ac:dyDescent="0.45">
      <c r="F650" s="354"/>
    </row>
    <row r="651" spans="6:6" x14ac:dyDescent="0.45">
      <c r="F651" s="354"/>
    </row>
    <row r="652" spans="6:6" x14ac:dyDescent="0.45">
      <c r="F652" s="354"/>
    </row>
    <row r="653" spans="6:6" x14ac:dyDescent="0.45">
      <c r="F653" s="354"/>
    </row>
    <row r="654" spans="6:6" x14ac:dyDescent="0.45">
      <c r="F654" s="354"/>
    </row>
    <row r="655" spans="6:6" x14ac:dyDescent="0.45">
      <c r="F655" s="354"/>
    </row>
    <row r="656" spans="6:6" x14ac:dyDescent="0.45">
      <c r="F656" s="354"/>
    </row>
    <row r="657" spans="6:6" x14ac:dyDescent="0.45">
      <c r="F657" s="354"/>
    </row>
    <row r="658" spans="6:6" x14ac:dyDescent="0.45">
      <c r="F658" s="354"/>
    </row>
    <row r="659" spans="6:6" x14ac:dyDescent="0.45">
      <c r="F659" s="354"/>
    </row>
    <row r="660" spans="6:6" x14ac:dyDescent="0.45">
      <c r="F660" s="354"/>
    </row>
    <row r="661" spans="6:6" x14ac:dyDescent="0.45">
      <c r="F661" s="354"/>
    </row>
    <row r="662" spans="6:6" x14ac:dyDescent="0.45">
      <c r="F662" s="354"/>
    </row>
    <row r="663" spans="6:6" x14ac:dyDescent="0.45">
      <c r="F663" s="354"/>
    </row>
    <row r="664" spans="6:6" x14ac:dyDescent="0.45">
      <c r="F664" s="354"/>
    </row>
    <row r="665" spans="6:6" x14ac:dyDescent="0.45">
      <c r="F665" s="354"/>
    </row>
    <row r="666" spans="6:6" x14ac:dyDescent="0.45">
      <c r="F666" s="354"/>
    </row>
    <row r="667" spans="6:6" x14ac:dyDescent="0.45">
      <c r="F667" s="354"/>
    </row>
    <row r="668" spans="6:6" x14ac:dyDescent="0.45">
      <c r="F668" s="354"/>
    </row>
    <row r="669" spans="6:6" x14ac:dyDescent="0.45">
      <c r="F669" s="354"/>
    </row>
    <row r="670" spans="6:6" x14ac:dyDescent="0.45">
      <c r="F670" s="354"/>
    </row>
    <row r="671" spans="6:6" x14ac:dyDescent="0.45">
      <c r="F671" s="354"/>
    </row>
    <row r="672" spans="6:6" x14ac:dyDescent="0.45">
      <c r="F672" s="354"/>
    </row>
    <row r="673" spans="6:6" x14ac:dyDescent="0.45">
      <c r="F673" s="354"/>
    </row>
    <row r="674" spans="6:6" x14ac:dyDescent="0.45">
      <c r="F674" s="354"/>
    </row>
    <row r="675" spans="6:6" x14ac:dyDescent="0.45">
      <c r="F675" s="354"/>
    </row>
    <row r="676" spans="6:6" x14ac:dyDescent="0.45">
      <c r="F676" s="354"/>
    </row>
    <row r="677" spans="6:6" x14ac:dyDescent="0.45">
      <c r="F677" s="354"/>
    </row>
    <row r="678" spans="6:6" x14ac:dyDescent="0.45">
      <c r="F678" s="354"/>
    </row>
    <row r="679" spans="6:6" x14ac:dyDescent="0.45">
      <c r="F679" s="354"/>
    </row>
    <row r="680" spans="6:6" x14ac:dyDescent="0.45">
      <c r="F680" s="354"/>
    </row>
    <row r="681" spans="6:6" x14ac:dyDescent="0.45">
      <c r="F681" s="354"/>
    </row>
    <row r="682" spans="6:6" x14ac:dyDescent="0.45">
      <c r="F682" s="354"/>
    </row>
    <row r="683" spans="6:6" x14ac:dyDescent="0.45">
      <c r="F683" s="354"/>
    </row>
    <row r="684" spans="6:6" x14ac:dyDescent="0.45">
      <c r="F684" s="354"/>
    </row>
    <row r="685" spans="6:6" x14ac:dyDescent="0.45">
      <c r="F685" s="354"/>
    </row>
    <row r="686" spans="6:6" x14ac:dyDescent="0.45">
      <c r="F686" s="354"/>
    </row>
    <row r="687" spans="6:6" x14ac:dyDescent="0.45">
      <c r="F687" s="354"/>
    </row>
    <row r="688" spans="6:6" x14ac:dyDescent="0.45">
      <c r="F688" s="354"/>
    </row>
    <row r="689" spans="6:6" x14ac:dyDescent="0.45">
      <c r="F689" s="354"/>
    </row>
    <row r="690" spans="6:6" x14ac:dyDescent="0.45">
      <c r="F690" s="354"/>
    </row>
    <row r="691" spans="6:6" x14ac:dyDescent="0.45">
      <c r="F691" s="354"/>
    </row>
    <row r="692" spans="6:6" x14ac:dyDescent="0.45">
      <c r="F692" s="354"/>
    </row>
    <row r="693" spans="6:6" x14ac:dyDescent="0.45">
      <c r="F693" s="354"/>
    </row>
    <row r="694" spans="6:6" x14ac:dyDescent="0.45">
      <c r="F694" s="354"/>
    </row>
    <row r="695" spans="6:6" x14ac:dyDescent="0.45">
      <c r="F695" s="354"/>
    </row>
    <row r="696" spans="6:6" x14ac:dyDescent="0.45">
      <c r="F696" s="354"/>
    </row>
    <row r="697" spans="6:6" x14ac:dyDescent="0.45">
      <c r="F697" s="354"/>
    </row>
    <row r="698" spans="6:6" x14ac:dyDescent="0.45">
      <c r="F698" s="354"/>
    </row>
    <row r="699" spans="6:6" x14ac:dyDescent="0.45">
      <c r="F699" s="354"/>
    </row>
    <row r="700" spans="6:6" x14ac:dyDescent="0.45">
      <c r="F700" s="354"/>
    </row>
    <row r="701" spans="6:6" x14ac:dyDescent="0.45">
      <c r="F701" s="354"/>
    </row>
    <row r="702" spans="6:6" x14ac:dyDescent="0.45">
      <c r="F702" s="354"/>
    </row>
    <row r="703" spans="6:6" x14ac:dyDescent="0.45">
      <c r="F703" s="354"/>
    </row>
    <row r="704" spans="6:6" x14ac:dyDescent="0.45">
      <c r="F704" s="354"/>
    </row>
    <row r="705" spans="6:6" x14ac:dyDescent="0.45">
      <c r="F705" s="354"/>
    </row>
    <row r="706" spans="6:6" x14ac:dyDescent="0.45">
      <c r="F706" s="354"/>
    </row>
    <row r="707" spans="6:6" x14ac:dyDescent="0.45">
      <c r="F707" s="354"/>
    </row>
    <row r="708" spans="6:6" x14ac:dyDescent="0.45">
      <c r="F708" s="354"/>
    </row>
    <row r="709" spans="6:6" x14ac:dyDescent="0.45">
      <c r="F709" s="354"/>
    </row>
    <row r="710" spans="6:6" x14ac:dyDescent="0.45">
      <c r="F710" s="354"/>
    </row>
    <row r="711" spans="6:6" x14ac:dyDescent="0.45">
      <c r="F711" s="354"/>
    </row>
    <row r="712" spans="6:6" x14ac:dyDescent="0.45">
      <c r="F712" s="354"/>
    </row>
    <row r="713" spans="6:6" x14ac:dyDescent="0.45">
      <c r="F713" s="354"/>
    </row>
    <row r="714" spans="6:6" x14ac:dyDescent="0.45">
      <c r="F714" s="354"/>
    </row>
    <row r="715" spans="6:6" x14ac:dyDescent="0.45">
      <c r="F715" s="354"/>
    </row>
    <row r="716" spans="6:6" x14ac:dyDescent="0.45">
      <c r="F716" s="354"/>
    </row>
    <row r="717" spans="6:6" x14ac:dyDescent="0.45">
      <c r="F717" s="354"/>
    </row>
    <row r="718" spans="6:6" x14ac:dyDescent="0.45">
      <c r="F718" s="354"/>
    </row>
    <row r="719" spans="6:6" x14ac:dyDescent="0.45">
      <c r="F719" s="354"/>
    </row>
    <row r="720" spans="6:6" x14ac:dyDescent="0.45">
      <c r="F720" s="354"/>
    </row>
    <row r="721" spans="6:6" x14ac:dyDescent="0.45">
      <c r="F721" s="354"/>
    </row>
    <row r="722" spans="6:6" x14ac:dyDescent="0.45">
      <c r="F722" s="354"/>
    </row>
    <row r="723" spans="6:6" x14ac:dyDescent="0.45">
      <c r="F723" s="354"/>
    </row>
    <row r="724" spans="6:6" x14ac:dyDescent="0.45">
      <c r="F724" s="354"/>
    </row>
    <row r="725" spans="6:6" x14ac:dyDescent="0.45">
      <c r="F725" s="354"/>
    </row>
    <row r="726" spans="6:6" x14ac:dyDescent="0.45">
      <c r="F726" s="354"/>
    </row>
    <row r="727" spans="6:6" x14ac:dyDescent="0.45">
      <c r="F727" s="354"/>
    </row>
    <row r="728" spans="6:6" x14ac:dyDescent="0.45">
      <c r="F728" s="354"/>
    </row>
    <row r="729" spans="6:6" x14ac:dyDescent="0.45">
      <c r="F729" s="354"/>
    </row>
    <row r="730" spans="6:6" x14ac:dyDescent="0.45">
      <c r="F730" s="354"/>
    </row>
    <row r="731" spans="6:6" x14ac:dyDescent="0.45">
      <c r="F731" s="354"/>
    </row>
    <row r="732" spans="6:6" x14ac:dyDescent="0.45">
      <c r="F732" s="354"/>
    </row>
    <row r="733" spans="6:6" x14ac:dyDescent="0.45">
      <c r="F733" s="354"/>
    </row>
    <row r="734" spans="6:6" x14ac:dyDescent="0.45">
      <c r="F734" s="354"/>
    </row>
    <row r="735" spans="6:6" x14ac:dyDescent="0.45">
      <c r="F735" s="354"/>
    </row>
    <row r="736" spans="6:6" x14ac:dyDescent="0.45">
      <c r="F736" s="354"/>
    </row>
    <row r="737" spans="6:6" x14ac:dyDescent="0.45">
      <c r="F737" s="354"/>
    </row>
    <row r="738" spans="6:6" x14ac:dyDescent="0.45">
      <c r="F738" s="354"/>
    </row>
    <row r="739" spans="6:6" x14ac:dyDescent="0.45">
      <c r="F739" s="354"/>
    </row>
    <row r="740" spans="6:6" x14ac:dyDescent="0.45">
      <c r="F740" s="354"/>
    </row>
    <row r="741" spans="6:6" x14ac:dyDescent="0.45">
      <c r="F741" s="354"/>
    </row>
    <row r="742" spans="6:6" x14ac:dyDescent="0.45">
      <c r="F742" s="354"/>
    </row>
    <row r="743" spans="6:6" x14ac:dyDescent="0.45">
      <c r="F743" s="354"/>
    </row>
    <row r="744" spans="6:6" x14ac:dyDescent="0.45">
      <c r="F744" s="354"/>
    </row>
    <row r="745" spans="6:6" x14ac:dyDescent="0.45">
      <c r="F745" s="354"/>
    </row>
    <row r="746" spans="6:6" x14ac:dyDescent="0.45">
      <c r="F746" s="354"/>
    </row>
    <row r="747" spans="6:6" x14ac:dyDescent="0.45">
      <c r="F747" s="354"/>
    </row>
    <row r="748" spans="6:6" x14ac:dyDescent="0.45">
      <c r="F748" s="354"/>
    </row>
    <row r="749" spans="6:6" x14ac:dyDescent="0.45">
      <c r="F749" s="354"/>
    </row>
    <row r="750" spans="6:6" x14ac:dyDescent="0.45">
      <c r="F750" s="354"/>
    </row>
    <row r="751" spans="6:6" x14ac:dyDescent="0.45">
      <c r="F751" s="354"/>
    </row>
    <row r="752" spans="6:6" x14ac:dyDescent="0.45">
      <c r="F752" s="354"/>
    </row>
    <row r="753" spans="6:6" x14ac:dyDescent="0.45">
      <c r="F753" s="354"/>
    </row>
    <row r="754" spans="6:6" x14ac:dyDescent="0.45">
      <c r="F754" s="354"/>
    </row>
    <row r="755" spans="6:6" x14ac:dyDescent="0.45">
      <c r="F755" s="354"/>
    </row>
    <row r="756" spans="6:6" x14ac:dyDescent="0.45">
      <c r="F756" s="354"/>
    </row>
    <row r="757" spans="6:6" x14ac:dyDescent="0.45">
      <c r="F757" s="354"/>
    </row>
    <row r="758" spans="6:6" x14ac:dyDescent="0.45">
      <c r="F758" s="354"/>
    </row>
    <row r="759" spans="6:6" x14ac:dyDescent="0.45">
      <c r="F759" s="354"/>
    </row>
    <row r="760" spans="6:6" x14ac:dyDescent="0.45">
      <c r="F760" s="354"/>
    </row>
    <row r="761" spans="6:6" x14ac:dyDescent="0.45">
      <c r="F761" s="354"/>
    </row>
    <row r="762" spans="6:6" x14ac:dyDescent="0.45">
      <c r="F762" s="354"/>
    </row>
    <row r="763" spans="6:6" x14ac:dyDescent="0.45">
      <c r="F763" s="354"/>
    </row>
    <row r="764" spans="6:6" x14ac:dyDescent="0.45">
      <c r="F764" s="354"/>
    </row>
    <row r="765" spans="6:6" x14ac:dyDescent="0.45">
      <c r="F765" s="354"/>
    </row>
    <row r="766" spans="6:6" x14ac:dyDescent="0.45">
      <c r="F766" s="354"/>
    </row>
    <row r="767" spans="6:6" x14ac:dyDescent="0.45">
      <c r="F767" s="354"/>
    </row>
    <row r="768" spans="6:6" x14ac:dyDescent="0.45">
      <c r="F768" s="354"/>
    </row>
    <row r="769" spans="6:6" x14ac:dyDescent="0.45">
      <c r="F769" s="354"/>
    </row>
    <row r="770" spans="6:6" x14ac:dyDescent="0.45">
      <c r="F770" s="354"/>
    </row>
    <row r="771" spans="6:6" x14ac:dyDescent="0.45">
      <c r="F771" s="354"/>
    </row>
    <row r="772" spans="6:6" x14ac:dyDescent="0.45">
      <c r="F772" s="354"/>
    </row>
    <row r="773" spans="6:6" x14ac:dyDescent="0.45">
      <c r="F773" s="354"/>
    </row>
    <row r="774" spans="6:6" x14ac:dyDescent="0.45">
      <c r="F774" s="354"/>
    </row>
    <row r="775" spans="6:6" x14ac:dyDescent="0.45">
      <c r="F775" s="354"/>
    </row>
    <row r="776" spans="6:6" x14ac:dyDescent="0.45">
      <c r="F776" s="354"/>
    </row>
    <row r="777" spans="6:6" x14ac:dyDescent="0.45">
      <c r="F777" s="354"/>
    </row>
    <row r="778" spans="6:6" x14ac:dyDescent="0.45">
      <c r="F778" s="354"/>
    </row>
    <row r="779" spans="6:6" x14ac:dyDescent="0.45">
      <c r="F779" s="354"/>
    </row>
    <row r="780" spans="6:6" x14ac:dyDescent="0.45">
      <c r="F780" s="354"/>
    </row>
    <row r="781" spans="6:6" x14ac:dyDescent="0.45">
      <c r="F781" s="354"/>
    </row>
    <row r="782" spans="6:6" x14ac:dyDescent="0.45">
      <c r="F782" s="354"/>
    </row>
    <row r="783" spans="6:6" x14ac:dyDescent="0.45">
      <c r="F783" s="354"/>
    </row>
    <row r="784" spans="6:6" x14ac:dyDescent="0.45">
      <c r="F784" s="354"/>
    </row>
    <row r="785" spans="6:6" x14ac:dyDescent="0.45">
      <c r="F785" s="354"/>
    </row>
    <row r="786" spans="6:6" x14ac:dyDescent="0.45">
      <c r="F786" s="354"/>
    </row>
    <row r="787" spans="6:6" x14ac:dyDescent="0.45">
      <c r="F787" s="354"/>
    </row>
    <row r="788" spans="6:6" x14ac:dyDescent="0.45">
      <c r="F788" s="354"/>
    </row>
    <row r="789" spans="6:6" x14ac:dyDescent="0.45">
      <c r="F789" s="354"/>
    </row>
    <row r="790" spans="6:6" x14ac:dyDescent="0.45">
      <c r="F790" s="354"/>
    </row>
    <row r="791" spans="6:6" x14ac:dyDescent="0.45">
      <c r="F791" s="354"/>
    </row>
    <row r="792" spans="6:6" x14ac:dyDescent="0.45">
      <c r="F792" s="354"/>
    </row>
    <row r="793" spans="6:6" x14ac:dyDescent="0.45">
      <c r="F793" s="354"/>
    </row>
    <row r="794" spans="6:6" x14ac:dyDescent="0.45">
      <c r="F794" s="354"/>
    </row>
    <row r="795" spans="6:6" x14ac:dyDescent="0.45">
      <c r="F795" s="354"/>
    </row>
    <row r="796" spans="6:6" x14ac:dyDescent="0.45">
      <c r="F796" s="354"/>
    </row>
    <row r="797" spans="6:6" x14ac:dyDescent="0.45">
      <c r="F797" s="354"/>
    </row>
    <row r="798" spans="6:6" x14ac:dyDescent="0.45">
      <c r="F798" s="354"/>
    </row>
    <row r="799" spans="6:6" x14ac:dyDescent="0.45">
      <c r="F799" s="354"/>
    </row>
    <row r="800" spans="6:6" x14ac:dyDescent="0.45">
      <c r="F800" s="354"/>
    </row>
    <row r="801" spans="6:6" x14ac:dyDescent="0.45">
      <c r="F801" s="354"/>
    </row>
    <row r="802" spans="6:6" x14ac:dyDescent="0.45">
      <c r="F802" s="354"/>
    </row>
    <row r="803" spans="6:6" x14ac:dyDescent="0.45">
      <c r="F803" s="354"/>
    </row>
    <row r="804" spans="6:6" x14ac:dyDescent="0.45">
      <c r="F804" s="354"/>
    </row>
    <row r="805" spans="6:6" x14ac:dyDescent="0.45">
      <c r="F805" s="354"/>
    </row>
    <row r="806" spans="6:6" x14ac:dyDescent="0.45">
      <c r="F806" s="354"/>
    </row>
    <row r="807" spans="6:6" x14ac:dyDescent="0.45">
      <c r="F807" s="354"/>
    </row>
    <row r="808" spans="6:6" x14ac:dyDescent="0.45">
      <c r="F808" s="354"/>
    </row>
    <row r="809" spans="6:6" x14ac:dyDescent="0.45">
      <c r="F809" s="354"/>
    </row>
    <row r="810" spans="6:6" x14ac:dyDescent="0.45">
      <c r="F810" s="354"/>
    </row>
    <row r="811" spans="6:6" x14ac:dyDescent="0.45">
      <c r="F811" s="354"/>
    </row>
    <row r="812" spans="6:6" x14ac:dyDescent="0.45">
      <c r="F812" s="354"/>
    </row>
    <row r="813" spans="6:6" x14ac:dyDescent="0.45">
      <c r="F813" s="354"/>
    </row>
    <row r="814" spans="6:6" x14ac:dyDescent="0.45">
      <c r="F814" s="354"/>
    </row>
    <row r="815" spans="6:6" x14ac:dyDescent="0.45">
      <c r="F815" s="354"/>
    </row>
    <row r="816" spans="6:6" x14ac:dyDescent="0.45">
      <c r="F816" s="354"/>
    </row>
    <row r="817" spans="6:6" x14ac:dyDescent="0.45">
      <c r="F817" s="354"/>
    </row>
    <row r="818" spans="6:6" x14ac:dyDescent="0.45">
      <c r="F818" s="354"/>
    </row>
    <row r="819" spans="6:6" x14ac:dyDescent="0.45">
      <c r="F819" s="354"/>
    </row>
    <row r="820" spans="6:6" x14ac:dyDescent="0.45">
      <c r="F820" s="354"/>
    </row>
    <row r="821" spans="6:6" x14ac:dyDescent="0.45">
      <c r="F821" s="354"/>
    </row>
    <row r="822" spans="6:6" x14ac:dyDescent="0.45">
      <c r="F822" s="354"/>
    </row>
    <row r="823" spans="6:6" x14ac:dyDescent="0.45">
      <c r="F823" s="354"/>
    </row>
    <row r="824" spans="6:6" x14ac:dyDescent="0.45">
      <c r="F824" s="354"/>
    </row>
    <row r="825" spans="6:6" x14ac:dyDescent="0.45">
      <c r="F825" s="354"/>
    </row>
    <row r="826" spans="6:6" x14ac:dyDescent="0.45">
      <c r="F826" s="354"/>
    </row>
    <row r="827" spans="6:6" x14ac:dyDescent="0.45">
      <c r="F827" s="354"/>
    </row>
    <row r="828" spans="6:6" x14ac:dyDescent="0.45">
      <c r="F828" s="354"/>
    </row>
    <row r="829" spans="6:6" x14ac:dyDescent="0.45">
      <c r="F829" s="354"/>
    </row>
    <row r="830" spans="6:6" x14ac:dyDescent="0.45">
      <c r="F830" s="354"/>
    </row>
    <row r="831" spans="6:6" x14ac:dyDescent="0.45">
      <c r="F831" s="354"/>
    </row>
    <row r="832" spans="6:6" x14ac:dyDescent="0.45">
      <c r="F832" s="354"/>
    </row>
    <row r="833" spans="6:6" x14ac:dyDescent="0.45">
      <c r="F833" s="354"/>
    </row>
    <row r="834" spans="6:6" x14ac:dyDescent="0.45">
      <c r="F834" s="354"/>
    </row>
    <row r="835" spans="6:6" x14ac:dyDescent="0.45">
      <c r="F835" s="354"/>
    </row>
    <row r="836" spans="6:6" x14ac:dyDescent="0.45">
      <c r="F836" s="354"/>
    </row>
    <row r="837" spans="6:6" x14ac:dyDescent="0.45">
      <c r="F837" s="354"/>
    </row>
    <row r="838" spans="6:6" x14ac:dyDescent="0.45">
      <c r="F838" s="354"/>
    </row>
    <row r="839" spans="6:6" x14ac:dyDescent="0.45">
      <c r="F839" s="354"/>
    </row>
    <row r="840" spans="6:6" x14ac:dyDescent="0.45">
      <c r="F840" s="354"/>
    </row>
    <row r="841" spans="6:6" x14ac:dyDescent="0.45">
      <c r="F841" s="354"/>
    </row>
    <row r="842" spans="6:6" x14ac:dyDescent="0.45">
      <c r="F842" s="354"/>
    </row>
    <row r="843" spans="6:6" x14ac:dyDescent="0.45">
      <c r="F843" s="354"/>
    </row>
    <row r="844" spans="6:6" x14ac:dyDescent="0.45">
      <c r="F844" s="354"/>
    </row>
    <row r="845" spans="6:6" x14ac:dyDescent="0.45">
      <c r="F845" s="354"/>
    </row>
    <row r="846" spans="6:6" x14ac:dyDescent="0.45">
      <c r="F846" s="354"/>
    </row>
    <row r="847" spans="6:6" x14ac:dyDescent="0.45">
      <c r="F847" s="354"/>
    </row>
    <row r="848" spans="6:6" x14ac:dyDescent="0.45">
      <c r="F848" s="354"/>
    </row>
    <row r="849" spans="6:6" x14ac:dyDescent="0.45">
      <c r="F849" s="354"/>
    </row>
    <row r="850" spans="6:6" x14ac:dyDescent="0.45">
      <c r="F850" s="354"/>
    </row>
    <row r="851" spans="6:6" x14ac:dyDescent="0.45">
      <c r="F851" s="354"/>
    </row>
    <row r="852" spans="6:6" x14ac:dyDescent="0.45">
      <c r="F852" s="354"/>
    </row>
    <row r="853" spans="6:6" x14ac:dyDescent="0.45">
      <c r="F853" s="354"/>
    </row>
    <row r="854" spans="6:6" x14ac:dyDescent="0.45">
      <c r="F854" s="354"/>
    </row>
    <row r="855" spans="6:6" x14ac:dyDescent="0.45">
      <c r="F855" s="354"/>
    </row>
    <row r="856" spans="6:6" x14ac:dyDescent="0.45">
      <c r="F856" s="354"/>
    </row>
    <row r="857" spans="6:6" x14ac:dyDescent="0.45">
      <c r="F857" s="354"/>
    </row>
    <row r="858" spans="6:6" x14ac:dyDescent="0.45">
      <c r="F858" s="354"/>
    </row>
    <row r="859" spans="6:6" x14ac:dyDescent="0.45">
      <c r="F859" s="354"/>
    </row>
    <row r="860" spans="6:6" x14ac:dyDescent="0.45">
      <c r="F860" s="354"/>
    </row>
    <row r="861" spans="6:6" x14ac:dyDescent="0.45">
      <c r="F861" s="354"/>
    </row>
    <row r="862" spans="6:6" x14ac:dyDescent="0.45">
      <c r="F862" s="354"/>
    </row>
    <row r="863" spans="6:6" x14ac:dyDescent="0.45">
      <c r="F863" s="354"/>
    </row>
    <row r="864" spans="6:6" x14ac:dyDescent="0.45">
      <c r="F864" s="354"/>
    </row>
    <row r="865" spans="6:6" x14ac:dyDescent="0.45">
      <c r="F865" s="354"/>
    </row>
    <row r="866" spans="6:6" x14ac:dyDescent="0.45">
      <c r="F866" s="354"/>
    </row>
    <row r="867" spans="6:6" x14ac:dyDescent="0.45">
      <c r="F867" s="354"/>
    </row>
    <row r="868" spans="6:6" x14ac:dyDescent="0.45">
      <c r="F868" s="354"/>
    </row>
    <row r="869" spans="6:6" x14ac:dyDescent="0.45">
      <c r="F869" s="354"/>
    </row>
    <row r="870" spans="6:6" x14ac:dyDescent="0.45">
      <c r="F870" s="354"/>
    </row>
    <row r="871" spans="6:6" x14ac:dyDescent="0.45">
      <c r="F871" s="354"/>
    </row>
    <row r="872" spans="6:6" x14ac:dyDescent="0.45">
      <c r="F872" s="354"/>
    </row>
    <row r="873" spans="6:6" x14ac:dyDescent="0.45">
      <c r="F873" s="354"/>
    </row>
    <row r="874" spans="6:6" x14ac:dyDescent="0.45">
      <c r="F874" s="354"/>
    </row>
    <row r="875" spans="6:6" x14ac:dyDescent="0.45">
      <c r="F875" s="354"/>
    </row>
    <row r="876" spans="6:6" x14ac:dyDescent="0.45">
      <c r="F876" s="354"/>
    </row>
    <row r="877" spans="6:6" x14ac:dyDescent="0.45">
      <c r="F877" s="354"/>
    </row>
    <row r="878" spans="6:6" x14ac:dyDescent="0.45">
      <c r="F878" s="354"/>
    </row>
    <row r="879" spans="6:6" x14ac:dyDescent="0.45">
      <c r="F879" s="354"/>
    </row>
    <row r="880" spans="6:6" x14ac:dyDescent="0.45">
      <c r="F880" s="354"/>
    </row>
    <row r="881" spans="6:6" x14ac:dyDescent="0.45">
      <c r="F881" s="354"/>
    </row>
    <row r="882" spans="6:6" x14ac:dyDescent="0.45">
      <c r="F882" s="354"/>
    </row>
    <row r="883" spans="6:6" x14ac:dyDescent="0.45">
      <c r="F883" s="354"/>
    </row>
    <row r="884" spans="6:6" x14ac:dyDescent="0.45">
      <c r="F884" s="354"/>
    </row>
    <row r="885" spans="6:6" x14ac:dyDescent="0.45">
      <c r="F885" s="354"/>
    </row>
    <row r="886" spans="6:6" x14ac:dyDescent="0.45">
      <c r="F886" s="354"/>
    </row>
    <row r="887" spans="6:6" x14ac:dyDescent="0.45">
      <c r="F887" s="354"/>
    </row>
    <row r="888" spans="6:6" x14ac:dyDescent="0.45">
      <c r="F888" s="354"/>
    </row>
    <row r="889" spans="6:6" x14ac:dyDescent="0.45">
      <c r="F889" s="354"/>
    </row>
    <row r="890" spans="6:6" x14ac:dyDescent="0.45">
      <c r="F890" s="354"/>
    </row>
    <row r="891" spans="6:6" x14ac:dyDescent="0.45">
      <c r="F891" s="354"/>
    </row>
    <row r="892" spans="6:6" x14ac:dyDescent="0.45">
      <c r="F892" s="354"/>
    </row>
    <row r="893" spans="6:6" x14ac:dyDescent="0.45">
      <c r="F893" s="354"/>
    </row>
    <row r="894" spans="6:6" x14ac:dyDescent="0.45">
      <c r="F894" s="354"/>
    </row>
    <row r="895" spans="6:6" x14ac:dyDescent="0.45">
      <c r="F895" s="354"/>
    </row>
    <row r="896" spans="6:6" x14ac:dyDescent="0.45">
      <c r="F896" s="354"/>
    </row>
    <row r="897" spans="6:6" x14ac:dyDescent="0.45">
      <c r="F897" s="354"/>
    </row>
    <row r="898" spans="6:6" x14ac:dyDescent="0.45">
      <c r="F898" s="354"/>
    </row>
    <row r="899" spans="6:6" x14ac:dyDescent="0.45">
      <c r="F899" s="354"/>
    </row>
    <row r="900" spans="6:6" x14ac:dyDescent="0.45">
      <c r="F900" s="354"/>
    </row>
    <row r="901" spans="6:6" x14ac:dyDescent="0.45">
      <c r="F901" s="354"/>
    </row>
    <row r="902" spans="6:6" x14ac:dyDescent="0.45">
      <c r="F902" s="354"/>
    </row>
    <row r="903" spans="6:6" x14ac:dyDescent="0.45">
      <c r="F903" s="354"/>
    </row>
    <row r="904" spans="6:6" x14ac:dyDescent="0.45">
      <c r="F904" s="354"/>
    </row>
    <row r="905" spans="6:6" x14ac:dyDescent="0.45">
      <c r="F905" s="354"/>
    </row>
    <row r="906" spans="6:6" x14ac:dyDescent="0.45">
      <c r="F906" s="354"/>
    </row>
    <row r="907" spans="6:6" x14ac:dyDescent="0.45">
      <c r="F907" s="354"/>
    </row>
    <row r="908" spans="6:6" x14ac:dyDescent="0.45">
      <c r="F908" s="354"/>
    </row>
    <row r="909" spans="6:6" x14ac:dyDescent="0.45">
      <c r="F909" s="354"/>
    </row>
    <row r="910" spans="6:6" x14ac:dyDescent="0.45">
      <c r="F910" s="354"/>
    </row>
    <row r="911" spans="6:6" x14ac:dyDescent="0.45">
      <c r="F911" s="354"/>
    </row>
    <row r="912" spans="6:6" x14ac:dyDescent="0.45">
      <c r="F912" s="354"/>
    </row>
    <row r="913" spans="6:6" x14ac:dyDescent="0.45">
      <c r="F913" s="354"/>
    </row>
    <row r="914" spans="6:6" x14ac:dyDescent="0.45">
      <c r="F914" s="354"/>
    </row>
    <row r="915" spans="6:6" x14ac:dyDescent="0.45">
      <c r="F915" s="354"/>
    </row>
    <row r="916" spans="6:6" x14ac:dyDescent="0.45">
      <c r="F916" s="354"/>
    </row>
    <row r="917" spans="6:6" x14ac:dyDescent="0.45">
      <c r="F917" s="354"/>
    </row>
    <row r="918" spans="6:6" x14ac:dyDescent="0.45">
      <c r="F918" s="354"/>
    </row>
    <row r="919" spans="6:6" x14ac:dyDescent="0.45">
      <c r="F919" s="354"/>
    </row>
    <row r="920" spans="6:6" x14ac:dyDescent="0.45">
      <c r="F920" s="354"/>
    </row>
    <row r="921" spans="6:6" x14ac:dyDescent="0.45">
      <c r="F921" s="354"/>
    </row>
    <row r="922" spans="6:6" x14ac:dyDescent="0.45">
      <c r="F922" s="354"/>
    </row>
    <row r="923" spans="6:6" x14ac:dyDescent="0.45">
      <c r="F923" s="354"/>
    </row>
    <row r="924" spans="6:6" x14ac:dyDescent="0.45">
      <c r="F924" s="354"/>
    </row>
    <row r="925" spans="6:6" x14ac:dyDescent="0.45">
      <c r="F925" s="354"/>
    </row>
    <row r="926" spans="6:6" x14ac:dyDescent="0.45">
      <c r="F926" s="354"/>
    </row>
    <row r="927" spans="6:6" x14ac:dyDescent="0.45">
      <c r="F927" s="354"/>
    </row>
    <row r="928" spans="6:6" x14ac:dyDescent="0.45">
      <c r="F928" s="354"/>
    </row>
    <row r="929" spans="6:6" x14ac:dyDescent="0.45">
      <c r="F929" s="354"/>
    </row>
    <row r="930" spans="6:6" x14ac:dyDescent="0.45">
      <c r="F930" s="354"/>
    </row>
    <row r="931" spans="6:6" x14ac:dyDescent="0.45">
      <c r="F931" s="354"/>
    </row>
    <row r="932" spans="6:6" x14ac:dyDescent="0.45">
      <c r="F932" s="354"/>
    </row>
    <row r="933" spans="6:6" x14ac:dyDescent="0.45">
      <c r="F933" s="354"/>
    </row>
    <row r="934" spans="6:6" x14ac:dyDescent="0.45">
      <c r="F934" s="354"/>
    </row>
    <row r="935" spans="6:6" x14ac:dyDescent="0.45">
      <c r="F935" s="354"/>
    </row>
    <row r="936" spans="6:6" x14ac:dyDescent="0.45">
      <c r="F936" s="354"/>
    </row>
    <row r="937" spans="6:6" x14ac:dyDescent="0.45">
      <c r="F937" s="354"/>
    </row>
    <row r="938" spans="6:6" x14ac:dyDescent="0.45">
      <c r="F938" s="354"/>
    </row>
    <row r="939" spans="6:6" x14ac:dyDescent="0.45">
      <c r="F939" s="354"/>
    </row>
    <row r="940" spans="6:6" x14ac:dyDescent="0.45">
      <c r="F940" s="354"/>
    </row>
    <row r="941" spans="6:6" x14ac:dyDescent="0.45">
      <c r="F941" s="354"/>
    </row>
    <row r="942" spans="6:6" x14ac:dyDescent="0.45">
      <c r="F942" s="354"/>
    </row>
    <row r="943" spans="6:6" x14ac:dyDescent="0.45">
      <c r="F943" s="354"/>
    </row>
    <row r="944" spans="6:6" x14ac:dyDescent="0.45">
      <c r="F944" s="354"/>
    </row>
    <row r="945" spans="6:6" x14ac:dyDescent="0.45">
      <c r="F945" s="354"/>
    </row>
    <row r="946" spans="6:6" x14ac:dyDescent="0.45">
      <c r="F946" s="354"/>
    </row>
    <row r="947" spans="6:6" x14ac:dyDescent="0.45">
      <c r="F947" s="354"/>
    </row>
    <row r="948" spans="6:6" x14ac:dyDescent="0.45">
      <c r="F948" s="354"/>
    </row>
    <row r="949" spans="6:6" x14ac:dyDescent="0.45">
      <c r="F949" s="354"/>
    </row>
    <row r="950" spans="6:6" x14ac:dyDescent="0.45">
      <c r="F950" s="354"/>
    </row>
    <row r="951" spans="6:6" x14ac:dyDescent="0.45">
      <c r="F951" s="354"/>
    </row>
    <row r="952" spans="6:6" x14ac:dyDescent="0.45">
      <c r="F952" s="354"/>
    </row>
    <row r="953" spans="6:6" x14ac:dyDescent="0.45">
      <c r="F953" s="354"/>
    </row>
    <row r="954" spans="6:6" x14ac:dyDescent="0.45">
      <c r="F954" s="354"/>
    </row>
    <row r="955" spans="6:6" x14ac:dyDescent="0.45">
      <c r="F955" s="354"/>
    </row>
    <row r="956" spans="6:6" x14ac:dyDescent="0.45">
      <c r="F956" s="354"/>
    </row>
    <row r="957" spans="6:6" x14ac:dyDescent="0.45">
      <c r="F957" s="354"/>
    </row>
    <row r="958" spans="6:6" x14ac:dyDescent="0.45">
      <c r="F958" s="354"/>
    </row>
    <row r="959" spans="6:6" x14ac:dyDescent="0.45">
      <c r="F959" s="354"/>
    </row>
    <row r="960" spans="6:6" x14ac:dyDescent="0.45">
      <c r="F960" s="354"/>
    </row>
    <row r="961" spans="6:6" x14ac:dyDescent="0.45">
      <c r="F961" s="354"/>
    </row>
    <row r="962" spans="6:6" x14ac:dyDescent="0.45">
      <c r="F962" s="354"/>
    </row>
    <row r="963" spans="6:6" x14ac:dyDescent="0.45">
      <c r="F963" s="354"/>
    </row>
    <row r="964" spans="6:6" x14ac:dyDescent="0.45">
      <c r="F964" s="354"/>
    </row>
    <row r="965" spans="6:6" x14ac:dyDescent="0.45">
      <c r="F965" s="354"/>
    </row>
    <row r="966" spans="6:6" x14ac:dyDescent="0.45">
      <c r="F966" s="354"/>
    </row>
    <row r="967" spans="6:6" x14ac:dyDescent="0.45">
      <c r="F967" s="354"/>
    </row>
    <row r="968" spans="6:6" x14ac:dyDescent="0.45">
      <c r="F968" s="354"/>
    </row>
    <row r="969" spans="6:6" x14ac:dyDescent="0.45">
      <c r="F969" s="354"/>
    </row>
    <row r="970" spans="6:6" x14ac:dyDescent="0.45">
      <c r="F970" s="354"/>
    </row>
    <row r="971" spans="6:6" x14ac:dyDescent="0.45">
      <c r="F971" s="354"/>
    </row>
    <row r="972" spans="6:6" x14ac:dyDescent="0.45">
      <c r="F972" s="354"/>
    </row>
    <row r="973" spans="6:6" x14ac:dyDescent="0.45">
      <c r="F973" s="354"/>
    </row>
    <row r="974" spans="6:6" x14ac:dyDescent="0.45">
      <c r="F974" s="354"/>
    </row>
    <row r="975" spans="6:6" x14ac:dyDescent="0.45">
      <c r="F975" s="354"/>
    </row>
    <row r="976" spans="6:6" x14ac:dyDescent="0.45">
      <c r="F976" s="354"/>
    </row>
    <row r="977" spans="6:6" x14ac:dyDescent="0.45">
      <c r="F977" s="354"/>
    </row>
    <row r="978" spans="6:6" x14ac:dyDescent="0.45">
      <c r="F978" s="354"/>
    </row>
    <row r="979" spans="6:6" x14ac:dyDescent="0.45">
      <c r="F979" s="354"/>
    </row>
    <row r="980" spans="6:6" x14ac:dyDescent="0.45">
      <c r="F980" s="354"/>
    </row>
    <row r="981" spans="6:6" x14ac:dyDescent="0.45">
      <c r="F981" s="354"/>
    </row>
    <row r="982" spans="6:6" x14ac:dyDescent="0.45">
      <c r="F982" s="354"/>
    </row>
    <row r="983" spans="6:6" x14ac:dyDescent="0.45">
      <c r="F983" s="354"/>
    </row>
    <row r="984" spans="6:6" x14ac:dyDescent="0.45">
      <c r="F984" s="354"/>
    </row>
    <row r="985" spans="6:6" x14ac:dyDescent="0.45">
      <c r="F985" s="354"/>
    </row>
    <row r="986" spans="6:6" x14ac:dyDescent="0.45">
      <c r="F986" s="354"/>
    </row>
    <row r="987" spans="6:6" x14ac:dyDescent="0.45">
      <c r="F987" s="354"/>
    </row>
    <row r="988" spans="6:6" x14ac:dyDescent="0.45">
      <c r="F988" s="354"/>
    </row>
    <row r="989" spans="6:6" x14ac:dyDescent="0.45">
      <c r="F989" s="354"/>
    </row>
    <row r="990" spans="6:6" x14ac:dyDescent="0.45">
      <c r="F990" s="354"/>
    </row>
    <row r="991" spans="6:6" x14ac:dyDescent="0.45">
      <c r="F991" s="354"/>
    </row>
    <row r="992" spans="6:6" x14ac:dyDescent="0.45">
      <c r="F992" s="354"/>
    </row>
    <row r="993" spans="6:6" x14ac:dyDescent="0.45">
      <c r="F993" s="354"/>
    </row>
    <row r="994" spans="6:6" x14ac:dyDescent="0.45">
      <c r="F994" s="354"/>
    </row>
    <row r="995" spans="6:6" x14ac:dyDescent="0.45">
      <c r="F995" s="354"/>
    </row>
    <row r="996" spans="6:6" x14ac:dyDescent="0.45">
      <c r="F996" s="354"/>
    </row>
    <row r="997" spans="6:6" x14ac:dyDescent="0.45">
      <c r="F997" s="354"/>
    </row>
    <row r="998" spans="6:6" x14ac:dyDescent="0.45">
      <c r="F998" s="354"/>
    </row>
    <row r="999" spans="6:6" x14ac:dyDescent="0.45">
      <c r="F999" s="354"/>
    </row>
    <row r="1000" spans="6:6" x14ac:dyDescent="0.45">
      <c r="F1000" s="354"/>
    </row>
    <row r="1001" spans="6:6" x14ac:dyDescent="0.45">
      <c r="F1001" s="354"/>
    </row>
    <row r="1002" spans="6:6" x14ac:dyDescent="0.45">
      <c r="F1002" s="354"/>
    </row>
    <row r="1003" spans="6:6" x14ac:dyDescent="0.45">
      <c r="F1003" s="354"/>
    </row>
    <row r="1004" spans="6:6" x14ac:dyDescent="0.45">
      <c r="F1004" s="354"/>
    </row>
    <row r="1005" spans="6:6" x14ac:dyDescent="0.45">
      <c r="F1005" s="354"/>
    </row>
    <row r="1006" spans="6:6" x14ac:dyDescent="0.45">
      <c r="F1006" s="354"/>
    </row>
    <row r="1007" spans="6:6" x14ac:dyDescent="0.45">
      <c r="F1007" s="354"/>
    </row>
    <row r="1008" spans="6:6" x14ac:dyDescent="0.45">
      <c r="F1008" s="354"/>
    </row>
    <row r="1009" spans="6:6" x14ac:dyDescent="0.45">
      <c r="F1009" s="354"/>
    </row>
    <row r="1010" spans="6:6" x14ac:dyDescent="0.45">
      <c r="F1010" s="354"/>
    </row>
    <row r="1011" spans="6:6" x14ac:dyDescent="0.45">
      <c r="F1011" s="354"/>
    </row>
    <row r="1012" spans="6:6" x14ac:dyDescent="0.45">
      <c r="F1012" s="354"/>
    </row>
    <row r="1013" spans="6:6" x14ac:dyDescent="0.45">
      <c r="F1013" s="354"/>
    </row>
    <row r="1014" spans="6:6" x14ac:dyDescent="0.45">
      <c r="F1014" s="354"/>
    </row>
    <row r="1015" spans="6:6" x14ac:dyDescent="0.45">
      <c r="F1015" s="354"/>
    </row>
    <row r="1016" spans="6:6" x14ac:dyDescent="0.45">
      <c r="F1016" s="354"/>
    </row>
    <row r="1017" spans="6:6" x14ac:dyDescent="0.45">
      <c r="F1017" s="354"/>
    </row>
    <row r="1018" spans="6:6" x14ac:dyDescent="0.45">
      <c r="F1018" s="354"/>
    </row>
    <row r="1019" spans="6:6" x14ac:dyDescent="0.45">
      <c r="F1019" s="354"/>
    </row>
    <row r="1020" spans="6:6" x14ac:dyDescent="0.45">
      <c r="F1020" s="354"/>
    </row>
    <row r="1021" spans="6:6" x14ac:dyDescent="0.45">
      <c r="F1021" s="354"/>
    </row>
    <row r="1022" spans="6:6" x14ac:dyDescent="0.45">
      <c r="F1022" s="354"/>
    </row>
    <row r="1023" spans="6:6" x14ac:dyDescent="0.45">
      <c r="F1023" s="354"/>
    </row>
    <row r="1024" spans="6:6" x14ac:dyDescent="0.45">
      <c r="F1024" s="354"/>
    </row>
    <row r="1025" spans="6:6" x14ac:dyDescent="0.45">
      <c r="F1025" s="354"/>
    </row>
    <row r="1026" spans="6:6" x14ac:dyDescent="0.45">
      <c r="F1026" s="354"/>
    </row>
    <row r="1027" spans="6:6" x14ac:dyDescent="0.45">
      <c r="F1027" s="354"/>
    </row>
    <row r="1028" spans="6:6" x14ac:dyDescent="0.45">
      <c r="F1028" s="354"/>
    </row>
    <row r="1029" spans="6:6" x14ac:dyDescent="0.45">
      <c r="F1029" s="354"/>
    </row>
    <row r="1030" spans="6:6" x14ac:dyDescent="0.45">
      <c r="F1030" s="354"/>
    </row>
    <row r="1031" spans="6:6" x14ac:dyDescent="0.45">
      <c r="F1031" s="354"/>
    </row>
    <row r="1032" spans="6:6" x14ac:dyDescent="0.45">
      <c r="F1032" s="354"/>
    </row>
    <row r="1033" spans="6:6" x14ac:dyDescent="0.45">
      <c r="F1033" s="354"/>
    </row>
    <row r="1034" spans="6:6" x14ac:dyDescent="0.45">
      <c r="F1034" s="354"/>
    </row>
    <row r="1035" spans="6:6" x14ac:dyDescent="0.45">
      <c r="F1035" s="354"/>
    </row>
    <row r="1036" spans="6:6" x14ac:dyDescent="0.45">
      <c r="F1036" s="354"/>
    </row>
    <row r="1037" spans="6:6" x14ac:dyDescent="0.45">
      <c r="F1037" s="354"/>
    </row>
    <row r="1038" spans="6:6" x14ac:dyDescent="0.45">
      <c r="F1038" s="354"/>
    </row>
    <row r="1039" spans="6:6" x14ac:dyDescent="0.45">
      <c r="F1039" s="354"/>
    </row>
    <row r="1040" spans="6:6" x14ac:dyDescent="0.45">
      <c r="F1040" s="354"/>
    </row>
    <row r="1041" spans="6:6" x14ac:dyDescent="0.45">
      <c r="F1041" s="354"/>
    </row>
    <row r="1042" spans="6:6" x14ac:dyDescent="0.45">
      <c r="F1042" s="354"/>
    </row>
    <row r="1043" spans="6:6" x14ac:dyDescent="0.45">
      <c r="F1043" s="354"/>
    </row>
    <row r="1044" spans="6:6" x14ac:dyDescent="0.45">
      <c r="F1044" s="354"/>
    </row>
    <row r="1045" spans="6:6" x14ac:dyDescent="0.45">
      <c r="F1045" s="354"/>
    </row>
    <row r="1046" spans="6:6" x14ac:dyDescent="0.45">
      <c r="F1046" s="354"/>
    </row>
    <row r="1047" spans="6:6" x14ac:dyDescent="0.45">
      <c r="F1047" s="354"/>
    </row>
    <row r="1048" spans="6:6" x14ac:dyDescent="0.45">
      <c r="F1048" s="354"/>
    </row>
    <row r="1049" spans="6:6" x14ac:dyDescent="0.45">
      <c r="F1049" s="354"/>
    </row>
    <row r="1050" spans="6:6" x14ac:dyDescent="0.45">
      <c r="F1050" s="354"/>
    </row>
    <row r="1051" spans="6:6" x14ac:dyDescent="0.45">
      <c r="F1051" s="354"/>
    </row>
    <row r="1052" spans="6:6" x14ac:dyDescent="0.45">
      <c r="F1052" s="354"/>
    </row>
    <row r="1053" spans="6:6" x14ac:dyDescent="0.45">
      <c r="F1053" s="354"/>
    </row>
    <row r="1054" spans="6:6" x14ac:dyDescent="0.45">
      <c r="F1054" s="354"/>
    </row>
    <row r="1055" spans="6:6" x14ac:dyDescent="0.45">
      <c r="F1055" s="354"/>
    </row>
    <row r="1056" spans="6:6" x14ac:dyDescent="0.45">
      <c r="F1056" s="354"/>
    </row>
    <row r="1057" spans="6:6" x14ac:dyDescent="0.45">
      <c r="F1057" s="354"/>
    </row>
    <row r="1058" spans="6:6" x14ac:dyDescent="0.45">
      <c r="F1058" s="354"/>
    </row>
    <row r="1059" spans="6:6" x14ac:dyDescent="0.45">
      <c r="F1059" s="354"/>
    </row>
    <row r="1060" spans="6:6" x14ac:dyDescent="0.45">
      <c r="F1060" s="354"/>
    </row>
    <row r="1061" spans="6:6" x14ac:dyDescent="0.45">
      <c r="F1061" s="354"/>
    </row>
    <row r="1062" spans="6:6" x14ac:dyDescent="0.45">
      <c r="F1062" s="354"/>
    </row>
    <row r="1063" spans="6:6" x14ac:dyDescent="0.45">
      <c r="F1063" s="354"/>
    </row>
    <row r="1064" spans="6:6" x14ac:dyDescent="0.45">
      <c r="F1064" s="354"/>
    </row>
    <row r="1065" spans="6:6" x14ac:dyDescent="0.45">
      <c r="F1065" s="354"/>
    </row>
    <row r="1066" spans="6:6" x14ac:dyDescent="0.45">
      <c r="F1066" s="354"/>
    </row>
    <row r="1067" spans="6:6" x14ac:dyDescent="0.45">
      <c r="F1067" s="354"/>
    </row>
    <row r="1068" spans="6:6" x14ac:dyDescent="0.45">
      <c r="F1068" s="354"/>
    </row>
    <row r="1069" spans="6:6" x14ac:dyDescent="0.45">
      <c r="F1069" s="354"/>
    </row>
    <row r="1070" spans="6:6" x14ac:dyDescent="0.45">
      <c r="F1070" s="354"/>
    </row>
    <row r="1071" spans="6:6" x14ac:dyDescent="0.45">
      <c r="F1071" s="354"/>
    </row>
    <row r="1072" spans="6:6" x14ac:dyDescent="0.45">
      <c r="F1072" s="354"/>
    </row>
    <row r="1073" spans="6:6" x14ac:dyDescent="0.45">
      <c r="F1073" s="354"/>
    </row>
    <row r="1074" spans="6:6" x14ac:dyDescent="0.45">
      <c r="F1074" s="354"/>
    </row>
    <row r="1075" spans="6:6" x14ac:dyDescent="0.45">
      <c r="F1075" s="354"/>
    </row>
    <row r="1076" spans="6:6" x14ac:dyDescent="0.45">
      <c r="F1076" s="354"/>
    </row>
    <row r="1077" spans="6:6" x14ac:dyDescent="0.45">
      <c r="F1077" s="354"/>
    </row>
    <row r="1078" spans="6:6" x14ac:dyDescent="0.45">
      <c r="F1078" s="354"/>
    </row>
    <row r="1079" spans="6:6" x14ac:dyDescent="0.45">
      <c r="F1079" s="354"/>
    </row>
    <row r="1080" spans="6:6" x14ac:dyDescent="0.45">
      <c r="F1080" s="354"/>
    </row>
    <row r="1081" spans="6:6" x14ac:dyDescent="0.45">
      <c r="F1081" s="354"/>
    </row>
    <row r="1082" spans="6:6" x14ac:dyDescent="0.45">
      <c r="F1082" s="354"/>
    </row>
    <row r="1083" spans="6:6" x14ac:dyDescent="0.45">
      <c r="F1083" s="354"/>
    </row>
    <row r="1084" spans="6:6" x14ac:dyDescent="0.45">
      <c r="F1084" s="354"/>
    </row>
    <row r="1085" spans="6:6" x14ac:dyDescent="0.45">
      <c r="F1085" s="354"/>
    </row>
    <row r="1086" spans="6:6" x14ac:dyDescent="0.45">
      <c r="F1086" s="354"/>
    </row>
    <row r="1087" spans="6:6" x14ac:dyDescent="0.45">
      <c r="F1087" s="354"/>
    </row>
    <row r="1088" spans="6:6" x14ac:dyDescent="0.45">
      <c r="F1088" s="354"/>
    </row>
    <row r="1089" spans="6:6" x14ac:dyDescent="0.45">
      <c r="F1089" s="354"/>
    </row>
    <row r="1090" spans="6:6" x14ac:dyDescent="0.45">
      <c r="F1090" s="354"/>
    </row>
    <row r="1091" spans="6:6" x14ac:dyDescent="0.45">
      <c r="F1091" s="354"/>
    </row>
    <row r="1092" spans="6:6" x14ac:dyDescent="0.45">
      <c r="F1092" s="354"/>
    </row>
    <row r="1093" spans="6:6" x14ac:dyDescent="0.45">
      <c r="F1093" s="354"/>
    </row>
    <row r="1094" spans="6:6" x14ac:dyDescent="0.45">
      <c r="F1094" s="354"/>
    </row>
    <row r="1095" spans="6:6" x14ac:dyDescent="0.45">
      <c r="F1095" s="354"/>
    </row>
    <row r="1096" spans="6:6" x14ac:dyDescent="0.45">
      <c r="F1096" s="354"/>
    </row>
    <row r="1097" spans="6:6" x14ac:dyDescent="0.45">
      <c r="F1097" s="354"/>
    </row>
    <row r="1098" spans="6:6" x14ac:dyDescent="0.45">
      <c r="F1098" s="354"/>
    </row>
    <row r="1099" spans="6:6" x14ac:dyDescent="0.45">
      <c r="F1099" s="354"/>
    </row>
    <row r="1100" spans="6:6" x14ac:dyDescent="0.45">
      <c r="F1100" s="354"/>
    </row>
    <row r="1101" spans="6:6" x14ac:dyDescent="0.45">
      <c r="F1101" s="354"/>
    </row>
    <row r="1102" spans="6:6" x14ac:dyDescent="0.45">
      <c r="F1102" s="354"/>
    </row>
    <row r="1103" spans="6:6" x14ac:dyDescent="0.45">
      <c r="F1103" s="354"/>
    </row>
    <row r="1104" spans="6:6" x14ac:dyDescent="0.45">
      <c r="F1104" s="354"/>
    </row>
    <row r="1105" spans="6:6" x14ac:dyDescent="0.45">
      <c r="F1105" s="354"/>
    </row>
    <row r="1106" spans="6:6" x14ac:dyDescent="0.45">
      <c r="F1106" s="354"/>
    </row>
    <row r="1107" spans="6:6" x14ac:dyDescent="0.45">
      <c r="F1107" s="354"/>
    </row>
    <row r="1108" spans="6:6" x14ac:dyDescent="0.45">
      <c r="F1108" s="354"/>
    </row>
    <row r="1109" spans="6:6" x14ac:dyDescent="0.45">
      <c r="F1109" s="354"/>
    </row>
    <row r="1110" spans="6:6" x14ac:dyDescent="0.45">
      <c r="F1110" s="354"/>
    </row>
    <row r="1111" spans="6:6" x14ac:dyDescent="0.45">
      <c r="F1111" s="354"/>
    </row>
    <row r="1112" spans="6:6" x14ac:dyDescent="0.45">
      <c r="F1112" s="354"/>
    </row>
    <row r="1113" spans="6:6" x14ac:dyDescent="0.45">
      <c r="F1113" s="354"/>
    </row>
    <row r="1114" spans="6:6" x14ac:dyDescent="0.45">
      <c r="F1114" s="354"/>
    </row>
    <row r="1115" spans="6:6" x14ac:dyDescent="0.45">
      <c r="F1115" s="354"/>
    </row>
    <row r="1116" spans="6:6" x14ac:dyDescent="0.45">
      <c r="F1116" s="354"/>
    </row>
    <row r="1117" spans="6:6" x14ac:dyDescent="0.45">
      <c r="F1117" s="354"/>
    </row>
    <row r="1118" spans="6:6" x14ac:dyDescent="0.45">
      <c r="F1118" s="354"/>
    </row>
    <row r="1119" spans="6:6" x14ac:dyDescent="0.45">
      <c r="F1119" s="354"/>
    </row>
    <row r="1120" spans="6:6" x14ac:dyDescent="0.45">
      <c r="F1120" s="354"/>
    </row>
    <row r="1121" spans="6:6" x14ac:dyDescent="0.45">
      <c r="F1121" s="354"/>
    </row>
    <row r="1122" spans="6:6" x14ac:dyDescent="0.45">
      <c r="F1122" s="354"/>
    </row>
    <row r="1123" spans="6:6" x14ac:dyDescent="0.45">
      <c r="F1123" s="354"/>
    </row>
    <row r="1124" spans="6:6" x14ac:dyDescent="0.45">
      <c r="F1124" s="354"/>
    </row>
    <row r="1125" spans="6:6" x14ac:dyDescent="0.45">
      <c r="F1125" s="354"/>
    </row>
    <row r="1126" spans="6:6" x14ac:dyDescent="0.45">
      <c r="F1126" s="354"/>
    </row>
    <row r="1127" spans="6:6" x14ac:dyDescent="0.45">
      <c r="F1127" s="354"/>
    </row>
    <row r="1128" spans="6:6" x14ac:dyDescent="0.45">
      <c r="F1128" s="354"/>
    </row>
    <row r="1129" spans="6:6" x14ac:dyDescent="0.45">
      <c r="F1129" s="354"/>
    </row>
    <row r="1130" spans="6:6" x14ac:dyDescent="0.45">
      <c r="F1130" s="354"/>
    </row>
    <row r="1131" spans="6:6" x14ac:dyDescent="0.45">
      <c r="F1131" s="354"/>
    </row>
    <row r="1132" spans="6:6" x14ac:dyDescent="0.45">
      <c r="F1132" s="354"/>
    </row>
    <row r="1133" spans="6:6" x14ac:dyDescent="0.45">
      <c r="F1133" s="354"/>
    </row>
    <row r="1134" spans="6:6" x14ac:dyDescent="0.45">
      <c r="F1134" s="354"/>
    </row>
    <row r="1135" spans="6:6" x14ac:dyDescent="0.45">
      <c r="F1135" s="354"/>
    </row>
    <row r="1136" spans="6:6" x14ac:dyDescent="0.45">
      <c r="F1136" s="354"/>
    </row>
    <row r="1137" spans="6:6" x14ac:dyDescent="0.45">
      <c r="F1137" s="354"/>
    </row>
    <row r="1138" spans="6:6" x14ac:dyDescent="0.45">
      <c r="F1138" s="354"/>
    </row>
    <row r="1139" spans="6:6" x14ac:dyDescent="0.45">
      <c r="F1139" s="354"/>
    </row>
    <row r="1140" spans="6:6" x14ac:dyDescent="0.45">
      <c r="F1140" s="354"/>
    </row>
    <row r="1141" spans="6:6" x14ac:dyDescent="0.45">
      <c r="F1141" s="354"/>
    </row>
    <row r="1142" spans="6:6" x14ac:dyDescent="0.45">
      <c r="F1142" s="354"/>
    </row>
    <row r="1143" spans="6:6" x14ac:dyDescent="0.45">
      <c r="F1143" s="354"/>
    </row>
    <row r="1144" spans="6:6" x14ac:dyDescent="0.45">
      <c r="F1144" s="354"/>
    </row>
    <row r="1145" spans="6:6" x14ac:dyDescent="0.45">
      <c r="F1145" s="354"/>
    </row>
    <row r="1146" spans="6:6" x14ac:dyDescent="0.45">
      <c r="F1146" s="354"/>
    </row>
    <row r="1147" spans="6:6" x14ac:dyDescent="0.45">
      <c r="F1147" s="354"/>
    </row>
    <row r="1148" spans="6:6" x14ac:dyDescent="0.45">
      <c r="F1148" s="354"/>
    </row>
    <row r="1149" spans="6:6" x14ac:dyDescent="0.45">
      <c r="F1149" s="354"/>
    </row>
    <row r="1150" spans="6:6" x14ac:dyDescent="0.45">
      <c r="F1150" s="354"/>
    </row>
    <row r="1151" spans="6:6" x14ac:dyDescent="0.45">
      <c r="F1151" s="354"/>
    </row>
    <row r="1152" spans="6:6" x14ac:dyDescent="0.45">
      <c r="F1152" s="354"/>
    </row>
    <row r="1153" spans="6:6" x14ac:dyDescent="0.45">
      <c r="F1153" s="354"/>
    </row>
    <row r="1154" spans="6:6" x14ac:dyDescent="0.45">
      <c r="F1154" s="354"/>
    </row>
    <row r="1155" spans="6:6" x14ac:dyDescent="0.45">
      <c r="F1155" s="354"/>
    </row>
    <row r="1156" spans="6:6" x14ac:dyDescent="0.45">
      <c r="F1156" s="354"/>
    </row>
    <row r="1157" spans="6:6" x14ac:dyDescent="0.45">
      <c r="F1157" s="354"/>
    </row>
    <row r="1158" spans="6:6" x14ac:dyDescent="0.45">
      <c r="F1158" s="354"/>
    </row>
    <row r="1159" spans="6:6" x14ac:dyDescent="0.45">
      <c r="F1159" s="354"/>
    </row>
    <row r="1160" spans="6:6" x14ac:dyDescent="0.45">
      <c r="F1160" s="354"/>
    </row>
    <row r="1161" spans="6:6" x14ac:dyDescent="0.45">
      <c r="F1161" s="354"/>
    </row>
    <row r="1162" spans="6:6" x14ac:dyDescent="0.45">
      <c r="F1162" s="354"/>
    </row>
    <row r="1163" spans="6:6" x14ac:dyDescent="0.45">
      <c r="F1163" s="354"/>
    </row>
    <row r="1164" spans="6:6" x14ac:dyDescent="0.45">
      <c r="F1164" s="354"/>
    </row>
    <row r="1165" spans="6:6" x14ac:dyDescent="0.45">
      <c r="F1165" s="354"/>
    </row>
    <row r="1166" spans="6:6" x14ac:dyDescent="0.45">
      <c r="F1166" s="354"/>
    </row>
    <row r="1167" spans="6:6" x14ac:dyDescent="0.45">
      <c r="F1167" s="354"/>
    </row>
    <row r="1168" spans="6:6" x14ac:dyDescent="0.45">
      <c r="F1168" s="354"/>
    </row>
    <row r="1169" spans="6:6" x14ac:dyDescent="0.45">
      <c r="F1169" s="354"/>
    </row>
    <row r="1170" spans="6:6" x14ac:dyDescent="0.45">
      <c r="F1170" s="354"/>
    </row>
    <row r="1171" spans="6:6" x14ac:dyDescent="0.45">
      <c r="F1171" s="354"/>
    </row>
    <row r="1172" spans="6:6" x14ac:dyDescent="0.45">
      <c r="F1172" s="354"/>
    </row>
    <row r="1173" spans="6:6" x14ac:dyDescent="0.45">
      <c r="F1173" s="354"/>
    </row>
    <row r="1174" spans="6:6" x14ac:dyDescent="0.45">
      <c r="F1174" s="354"/>
    </row>
    <row r="1175" spans="6:6" x14ac:dyDescent="0.45">
      <c r="F1175" s="354"/>
    </row>
    <row r="1176" spans="6:6" x14ac:dyDescent="0.45">
      <c r="F1176" s="354"/>
    </row>
    <row r="1177" spans="6:6" x14ac:dyDescent="0.45">
      <c r="F1177" s="354"/>
    </row>
    <row r="1178" spans="6:6" x14ac:dyDescent="0.45">
      <c r="F1178" s="354"/>
    </row>
    <row r="1179" spans="6:6" x14ac:dyDescent="0.45">
      <c r="F1179" s="354"/>
    </row>
    <row r="1180" spans="6:6" x14ac:dyDescent="0.45">
      <c r="F1180" s="354"/>
    </row>
    <row r="1181" spans="6:6" x14ac:dyDescent="0.45">
      <c r="F1181" s="354"/>
    </row>
    <row r="1182" spans="6:6" x14ac:dyDescent="0.45">
      <c r="F1182" s="354"/>
    </row>
    <row r="1183" spans="6:6" x14ac:dyDescent="0.45">
      <c r="F1183" s="354"/>
    </row>
    <row r="1184" spans="6:6" x14ac:dyDescent="0.45">
      <c r="F1184" s="354"/>
    </row>
    <row r="1185" spans="6:6" x14ac:dyDescent="0.45">
      <c r="F1185" s="354"/>
    </row>
    <row r="1186" spans="6:6" x14ac:dyDescent="0.45">
      <c r="F1186" s="354"/>
    </row>
    <row r="1187" spans="6:6" x14ac:dyDescent="0.45">
      <c r="F1187" s="354"/>
    </row>
    <row r="1188" spans="6:6" x14ac:dyDescent="0.45">
      <c r="F1188" s="354"/>
    </row>
    <row r="1189" spans="6:6" x14ac:dyDescent="0.45">
      <c r="F1189" s="354"/>
    </row>
    <row r="1190" spans="6:6" x14ac:dyDescent="0.45">
      <c r="F1190" s="354"/>
    </row>
    <row r="1191" spans="6:6" x14ac:dyDescent="0.45">
      <c r="F1191" s="354"/>
    </row>
    <row r="1192" spans="6:6" x14ac:dyDescent="0.45">
      <c r="F1192" s="354"/>
    </row>
    <row r="1193" spans="6:6" x14ac:dyDescent="0.45">
      <c r="F1193" s="354"/>
    </row>
    <row r="1194" spans="6:6" x14ac:dyDescent="0.45">
      <c r="F1194" s="354"/>
    </row>
    <row r="1195" spans="6:6" x14ac:dyDescent="0.45">
      <c r="F1195" s="354"/>
    </row>
    <row r="1196" spans="6:6" x14ac:dyDescent="0.45">
      <c r="F1196" s="354"/>
    </row>
    <row r="1197" spans="6:6" x14ac:dyDescent="0.45">
      <c r="F1197" s="354"/>
    </row>
    <row r="1198" spans="6:6" x14ac:dyDescent="0.45">
      <c r="F1198" s="354"/>
    </row>
    <row r="1199" spans="6:6" x14ac:dyDescent="0.45">
      <c r="F1199" s="354"/>
    </row>
    <row r="1200" spans="6:6" x14ac:dyDescent="0.45">
      <c r="F1200" s="354"/>
    </row>
    <row r="1201" spans="6:6" x14ac:dyDescent="0.45">
      <c r="F1201" s="354"/>
    </row>
    <row r="1202" spans="6:6" x14ac:dyDescent="0.45">
      <c r="F1202" s="354"/>
    </row>
    <row r="1203" spans="6:6" x14ac:dyDescent="0.45">
      <c r="F1203" s="354"/>
    </row>
    <row r="1204" spans="6:6" x14ac:dyDescent="0.45">
      <c r="F1204" s="354"/>
    </row>
    <row r="1205" spans="6:6" x14ac:dyDescent="0.45">
      <c r="F1205" s="354"/>
    </row>
    <row r="1206" spans="6:6" x14ac:dyDescent="0.45">
      <c r="F1206" s="354"/>
    </row>
    <row r="1207" spans="6:6" x14ac:dyDescent="0.45">
      <c r="F1207" s="354"/>
    </row>
    <row r="1208" spans="6:6" x14ac:dyDescent="0.45">
      <c r="F1208" s="354"/>
    </row>
    <row r="1209" spans="6:6" x14ac:dyDescent="0.45">
      <c r="F1209" s="354"/>
    </row>
    <row r="1210" spans="6:6" x14ac:dyDescent="0.45">
      <c r="F1210" s="354"/>
    </row>
    <row r="1211" spans="6:6" x14ac:dyDescent="0.45">
      <c r="F1211" s="354"/>
    </row>
    <row r="1212" spans="6:6" x14ac:dyDescent="0.45">
      <c r="F1212" s="354"/>
    </row>
    <row r="1213" spans="6:6" x14ac:dyDescent="0.45">
      <c r="F1213" s="354"/>
    </row>
    <row r="1214" spans="6:6" x14ac:dyDescent="0.45">
      <c r="F1214" s="354"/>
    </row>
    <row r="1215" spans="6:6" x14ac:dyDescent="0.45">
      <c r="F1215" s="354"/>
    </row>
    <row r="1216" spans="6:6" x14ac:dyDescent="0.45">
      <c r="F1216" s="354"/>
    </row>
    <row r="1217" spans="6:6" x14ac:dyDescent="0.45">
      <c r="F1217" s="354"/>
    </row>
    <row r="1218" spans="6:6" x14ac:dyDescent="0.45">
      <c r="F1218" s="354"/>
    </row>
    <row r="1219" spans="6:6" x14ac:dyDescent="0.45">
      <c r="F1219" s="354"/>
    </row>
    <row r="1220" spans="6:6" x14ac:dyDescent="0.45">
      <c r="F1220" s="354"/>
    </row>
    <row r="1221" spans="6:6" x14ac:dyDescent="0.45">
      <c r="F1221" s="354"/>
    </row>
    <row r="1222" spans="6:6" x14ac:dyDescent="0.45">
      <c r="F1222" s="354"/>
    </row>
    <row r="1223" spans="6:6" x14ac:dyDescent="0.45">
      <c r="F1223" s="354"/>
    </row>
    <row r="1224" spans="6:6" x14ac:dyDescent="0.45">
      <c r="F1224" s="354"/>
    </row>
    <row r="1225" spans="6:6" x14ac:dyDescent="0.45">
      <c r="F1225" s="354"/>
    </row>
    <row r="1226" spans="6:6" x14ac:dyDescent="0.45">
      <c r="F1226" s="354"/>
    </row>
    <row r="1227" spans="6:6" x14ac:dyDescent="0.45">
      <c r="F1227" s="354"/>
    </row>
    <row r="1228" spans="6:6" x14ac:dyDescent="0.45">
      <c r="F1228" s="354"/>
    </row>
    <row r="1229" spans="6:6" x14ac:dyDescent="0.45">
      <c r="F1229" s="354"/>
    </row>
    <row r="1230" spans="6:6" x14ac:dyDescent="0.45">
      <c r="F1230" s="354"/>
    </row>
    <row r="1231" spans="6:6" x14ac:dyDescent="0.45">
      <c r="F1231" s="354"/>
    </row>
    <row r="1232" spans="6:6" x14ac:dyDescent="0.45">
      <c r="F1232" s="354"/>
    </row>
    <row r="1233" spans="6:6" x14ac:dyDescent="0.45">
      <c r="F1233" s="354"/>
    </row>
    <row r="1234" spans="6:6" x14ac:dyDescent="0.45">
      <c r="F1234" s="354"/>
    </row>
    <row r="1235" spans="6:6" x14ac:dyDescent="0.45">
      <c r="F1235" s="354"/>
    </row>
    <row r="1236" spans="6:6" x14ac:dyDescent="0.45">
      <c r="F1236" s="354"/>
    </row>
    <row r="1237" spans="6:6" x14ac:dyDescent="0.45">
      <c r="F1237" s="354"/>
    </row>
    <row r="1238" spans="6:6" x14ac:dyDescent="0.45">
      <c r="F1238" s="354"/>
    </row>
    <row r="1239" spans="6:6" x14ac:dyDescent="0.45">
      <c r="F1239" s="354"/>
    </row>
    <row r="1240" spans="6:6" x14ac:dyDescent="0.45">
      <c r="F1240" s="354"/>
    </row>
    <row r="1241" spans="6:6" x14ac:dyDescent="0.45">
      <c r="F1241" s="354"/>
    </row>
    <row r="1242" spans="6:6" x14ac:dyDescent="0.45">
      <c r="F1242" s="354"/>
    </row>
    <row r="1243" spans="6:6" x14ac:dyDescent="0.45">
      <c r="F1243" s="354"/>
    </row>
    <row r="1244" spans="6:6" x14ac:dyDescent="0.45">
      <c r="F1244" s="354"/>
    </row>
    <row r="1245" spans="6:6" x14ac:dyDescent="0.45">
      <c r="F1245" s="354"/>
    </row>
    <row r="1246" spans="6:6" x14ac:dyDescent="0.45">
      <c r="F1246" s="354"/>
    </row>
    <row r="1247" spans="6:6" x14ac:dyDescent="0.45">
      <c r="F1247" s="354"/>
    </row>
    <row r="1248" spans="6:6" x14ac:dyDescent="0.45">
      <c r="F1248" s="354"/>
    </row>
    <row r="1249" spans="6:6" x14ac:dyDescent="0.45">
      <c r="F1249" s="354"/>
    </row>
    <row r="1250" spans="6:6" x14ac:dyDescent="0.45">
      <c r="F1250" s="354"/>
    </row>
    <row r="1251" spans="6:6" x14ac:dyDescent="0.45">
      <c r="F1251" s="354"/>
    </row>
    <row r="1252" spans="6:6" x14ac:dyDescent="0.45">
      <c r="F1252" s="354"/>
    </row>
    <row r="1253" spans="6:6" x14ac:dyDescent="0.45">
      <c r="F1253" s="354"/>
    </row>
    <row r="1254" spans="6:6" x14ac:dyDescent="0.45">
      <c r="F1254" s="354"/>
    </row>
    <row r="1255" spans="6:6" x14ac:dyDescent="0.45">
      <c r="F1255" s="354"/>
    </row>
    <row r="1256" spans="6:6" x14ac:dyDescent="0.45">
      <c r="F1256" s="354"/>
    </row>
    <row r="1257" spans="6:6" x14ac:dyDescent="0.45">
      <c r="F1257" s="354"/>
    </row>
    <row r="1258" spans="6:6" x14ac:dyDescent="0.45">
      <c r="F1258" s="354"/>
    </row>
    <row r="1259" spans="6:6" x14ac:dyDescent="0.45">
      <c r="F1259" s="354"/>
    </row>
    <row r="1260" spans="6:6" x14ac:dyDescent="0.45">
      <c r="F1260" s="354"/>
    </row>
    <row r="1261" spans="6:6" x14ac:dyDescent="0.45">
      <c r="F1261" s="354"/>
    </row>
    <row r="1262" spans="6:6" x14ac:dyDescent="0.45">
      <c r="F1262" s="354"/>
    </row>
    <row r="1263" spans="6:6" x14ac:dyDescent="0.45">
      <c r="F1263" s="354"/>
    </row>
    <row r="1264" spans="6:6" x14ac:dyDescent="0.45">
      <c r="F1264" s="354"/>
    </row>
    <row r="1265" spans="6:6" x14ac:dyDescent="0.45">
      <c r="F1265" s="354"/>
    </row>
    <row r="1266" spans="6:6" x14ac:dyDescent="0.45">
      <c r="F1266" s="354"/>
    </row>
    <row r="1267" spans="6:6" x14ac:dyDescent="0.45">
      <c r="F1267" s="354"/>
    </row>
    <row r="1268" spans="6:6" x14ac:dyDescent="0.45">
      <c r="F1268" s="354"/>
    </row>
    <row r="1269" spans="6:6" x14ac:dyDescent="0.45">
      <c r="F1269" s="354"/>
    </row>
    <row r="1270" spans="6:6" x14ac:dyDescent="0.45">
      <c r="F1270" s="354"/>
    </row>
    <row r="1271" spans="6:6" x14ac:dyDescent="0.45">
      <c r="F1271" s="354"/>
    </row>
    <row r="1272" spans="6:6" x14ac:dyDescent="0.45">
      <c r="F1272" s="354"/>
    </row>
    <row r="1273" spans="6:6" x14ac:dyDescent="0.45">
      <c r="F1273" s="354"/>
    </row>
    <row r="1274" spans="6:6" x14ac:dyDescent="0.45">
      <c r="F1274" s="354"/>
    </row>
    <row r="1275" spans="6:6" x14ac:dyDescent="0.45">
      <c r="F1275" s="354"/>
    </row>
    <row r="1276" spans="6:6" x14ac:dyDescent="0.45">
      <c r="F1276" s="354"/>
    </row>
    <row r="1277" spans="6:6" x14ac:dyDescent="0.45">
      <c r="F1277" s="354"/>
    </row>
    <row r="1278" spans="6:6" x14ac:dyDescent="0.45">
      <c r="F1278" s="354"/>
    </row>
    <row r="1279" spans="6:6" x14ac:dyDescent="0.45">
      <c r="F1279" s="354"/>
    </row>
    <row r="1280" spans="6:6" x14ac:dyDescent="0.45">
      <c r="F1280" s="354"/>
    </row>
    <row r="1281" spans="6:6" x14ac:dyDescent="0.45">
      <c r="F1281" s="354"/>
    </row>
    <row r="1282" spans="6:6" x14ac:dyDescent="0.45">
      <c r="F1282" s="354"/>
    </row>
    <row r="1283" spans="6:6" x14ac:dyDescent="0.45">
      <c r="F1283" s="354"/>
    </row>
    <row r="1284" spans="6:6" x14ac:dyDescent="0.45">
      <c r="F1284" s="354"/>
    </row>
    <row r="1285" spans="6:6" x14ac:dyDescent="0.45">
      <c r="F1285" s="354"/>
    </row>
    <row r="1286" spans="6:6" x14ac:dyDescent="0.45">
      <c r="F1286" s="354"/>
    </row>
    <row r="1287" spans="6:6" x14ac:dyDescent="0.45">
      <c r="F1287" s="354"/>
    </row>
    <row r="1288" spans="6:6" x14ac:dyDescent="0.45">
      <c r="F1288" s="354"/>
    </row>
    <row r="1289" spans="6:6" x14ac:dyDescent="0.45">
      <c r="F1289" s="354"/>
    </row>
    <row r="1290" spans="6:6" x14ac:dyDescent="0.45">
      <c r="F1290" s="354"/>
    </row>
    <row r="1291" spans="6:6" x14ac:dyDescent="0.45">
      <c r="F1291" s="354"/>
    </row>
    <row r="1292" spans="6:6" x14ac:dyDescent="0.45">
      <c r="F1292" s="354"/>
    </row>
    <row r="1293" spans="6:6" x14ac:dyDescent="0.45">
      <c r="F1293" s="354"/>
    </row>
    <row r="1294" spans="6:6" x14ac:dyDescent="0.45">
      <c r="F1294" s="354"/>
    </row>
    <row r="1295" spans="6:6" x14ac:dyDescent="0.45">
      <c r="F1295" s="354"/>
    </row>
    <row r="1296" spans="6:6" x14ac:dyDescent="0.45">
      <c r="F1296" s="354"/>
    </row>
    <row r="1297" spans="6:6" x14ac:dyDescent="0.45">
      <c r="F1297" s="354"/>
    </row>
    <row r="1298" spans="6:6" x14ac:dyDescent="0.45">
      <c r="F1298" s="354"/>
    </row>
    <row r="1299" spans="6:6" x14ac:dyDescent="0.45">
      <c r="F1299" s="354"/>
    </row>
    <row r="1300" spans="6:6" x14ac:dyDescent="0.45">
      <c r="F1300" s="354"/>
    </row>
    <row r="1301" spans="6:6" x14ac:dyDescent="0.45">
      <c r="F1301" s="354"/>
    </row>
    <row r="1302" spans="6:6" x14ac:dyDescent="0.45">
      <c r="F1302" s="354"/>
    </row>
    <row r="1303" spans="6:6" x14ac:dyDescent="0.45">
      <c r="F1303" s="354"/>
    </row>
    <row r="1304" spans="6:6" x14ac:dyDescent="0.45">
      <c r="F1304" s="354"/>
    </row>
    <row r="1305" spans="6:6" x14ac:dyDescent="0.45">
      <c r="F1305" s="354"/>
    </row>
    <row r="1306" spans="6:6" x14ac:dyDescent="0.45">
      <c r="F1306" s="354"/>
    </row>
    <row r="1307" spans="6:6" x14ac:dyDescent="0.45">
      <c r="F1307" s="354"/>
    </row>
    <row r="1308" spans="6:6" x14ac:dyDescent="0.45">
      <c r="F1308" s="354"/>
    </row>
    <row r="1309" spans="6:6" x14ac:dyDescent="0.45">
      <c r="F1309" s="354"/>
    </row>
    <row r="1310" spans="6:6" x14ac:dyDescent="0.45">
      <c r="F1310" s="354"/>
    </row>
    <row r="1311" spans="6:6" x14ac:dyDescent="0.45">
      <c r="F1311" s="354"/>
    </row>
    <row r="1312" spans="6:6" x14ac:dyDescent="0.45">
      <c r="F1312" s="354"/>
    </row>
    <row r="1313" spans="6:6" x14ac:dyDescent="0.45">
      <c r="F1313" s="354"/>
    </row>
    <row r="1314" spans="6:6" x14ac:dyDescent="0.45">
      <c r="F1314" s="354"/>
    </row>
    <row r="1315" spans="6:6" x14ac:dyDescent="0.45">
      <c r="F1315" s="354"/>
    </row>
    <row r="1316" spans="6:6" x14ac:dyDescent="0.45">
      <c r="F1316" s="354"/>
    </row>
    <row r="1317" spans="6:6" x14ac:dyDescent="0.45">
      <c r="F1317" s="354"/>
    </row>
    <row r="1318" spans="6:6" x14ac:dyDescent="0.45">
      <c r="F1318" s="354"/>
    </row>
    <row r="1319" spans="6:6" x14ac:dyDescent="0.45">
      <c r="F1319" s="354"/>
    </row>
    <row r="1320" spans="6:6" x14ac:dyDescent="0.45">
      <c r="F1320" s="354"/>
    </row>
    <row r="1321" spans="6:6" x14ac:dyDescent="0.45">
      <c r="F1321" s="354"/>
    </row>
    <row r="1322" spans="6:6" x14ac:dyDescent="0.45">
      <c r="F1322" s="354"/>
    </row>
    <row r="1323" spans="6:6" x14ac:dyDescent="0.45">
      <c r="F1323" s="354"/>
    </row>
    <row r="1324" spans="6:6" x14ac:dyDescent="0.45">
      <c r="F1324" s="354"/>
    </row>
    <row r="1325" spans="6:6" x14ac:dyDescent="0.45">
      <c r="F1325" s="354"/>
    </row>
    <row r="1326" spans="6:6" x14ac:dyDescent="0.45">
      <c r="F1326" s="354"/>
    </row>
    <row r="1327" spans="6:6" x14ac:dyDescent="0.45">
      <c r="F1327" s="354"/>
    </row>
    <row r="1328" spans="6:6" x14ac:dyDescent="0.45">
      <c r="F1328" s="354"/>
    </row>
    <row r="1329" spans="6:6" x14ac:dyDescent="0.45">
      <c r="F1329" s="354"/>
    </row>
    <row r="1330" spans="6:6" x14ac:dyDescent="0.45">
      <c r="F1330" s="354"/>
    </row>
    <row r="1331" spans="6:6" x14ac:dyDescent="0.45">
      <c r="F1331" s="354"/>
    </row>
    <row r="1332" spans="6:6" x14ac:dyDescent="0.45">
      <c r="F1332" s="354"/>
    </row>
    <row r="1333" spans="6:6" x14ac:dyDescent="0.45">
      <c r="F1333" s="354"/>
    </row>
    <row r="1334" spans="6:6" x14ac:dyDescent="0.45">
      <c r="F1334" s="354"/>
    </row>
    <row r="1335" spans="6:6" x14ac:dyDescent="0.45">
      <c r="F1335" s="354"/>
    </row>
    <row r="1336" spans="6:6" x14ac:dyDescent="0.45">
      <c r="F1336" s="354"/>
    </row>
    <row r="1337" spans="6:6" x14ac:dyDescent="0.45">
      <c r="F1337" s="354"/>
    </row>
    <row r="1338" spans="6:6" x14ac:dyDescent="0.45">
      <c r="F1338" s="354"/>
    </row>
    <row r="1339" spans="6:6" x14ac:dyDescent="0.45">
      <c r="F1339" s="354"/>
    </row>
    <row r="1340" spans="6:6" x14ac:dyDescent="0.45">
      <c r="F1340" s="354"/>
    </row>
    <row r="1341" spans="6:6" x14ac:dyDescent="0.45">
      <c r="F1341" s="354"/>
    </row>
    <row r="1342" spans="6:6" x14ac:dyDescent="0.45">
      <c r="F1342" s="354"/>
    </row>
    <row r="1343" spans="6:6" x14ac:dyDescent="0.45">
      <c r="F1343" s="354"/>
    </row>
    <row r="1344" spans="6:6" x14ac:dyDescent="0.45">
      <c r="F1344" s="354"/>
    </row>
    <row r="1345" spans="6:6" x14ac:dyDescent="0.45">
      <c r="F1345" s="354"/>
    </row>
    <row r="1346" spans="6:6" x14ac:dyDescent="0.45">
      <c r="F1346" s="354"/>
    </row>
    <row r="1347" spans="6:6" x14ac:dyDescent="0.45">
      <c r="F1347" s="354"/>
    </row>
    <row r="1348" spans="6:6" x14ac:dyDescent="0.45">
      <c r="F1348" s="354"/>
    </row>
    <row r="1349" spans="6:6" x14ac:dyDescent="0.45">
      <c r="F1349" s="354"/>
    </row>
    <row r="1350" spans="6:6" x14ac:dyDescent="0.45">
      <c r="F1350" s="354"/>
    </row>
    <row r="1351" spans="6:6" x14ac:dyDescent="0.45">
      <c r="F1351" s="354"/>
    </row>
    <row r="1352" spans="6:6" x14ac:dyDescent="0.45">
      <c r="F1352" s="354"/>
    </row>
    <row r="1353" spans="6:6" x14ac:dyDescent="0.45">
      <c r="F1353" s="354"/>
    </row>
    <row r="1354" spans="6:6" x14ac:dyDescent="0.45">
      <c r="F1354" s="354"/>
    </row>
    <row r="1355" spans="6:6" x14ac:dyDescent="0.45">
      <c r="F1355" s="354"/>
    </row>
    <row r="1356" spans="6:6" x14ac:dyDescent="0.45">
      <c r="F1356" s="354"/>
    </row>
    <row r="1357" spans="6:6" x14ac:dyDescent="0.45">
      <c r="F1357" s="354"/>
    </row>
    <row r="1358" spans="6:6" x14ac:dyDescent="0.45">
      <c r="F1358" s="354"/>
    </row>
    <row r="1359" spans="6:6" x14ac:dyDescent="0.45">
      <c r="F1359" s="354"/>
    </row>
    <row r="1360" spans="6:6" x14ac:dyDescent="0.45">
      <c r="F1360" s="354"/>
    </row>
    <row r="1361" spans="6:6" x14ac:dyDescent="0.45">
      <c r="F1361" s="354"/>
    </row>
    <row r="1362" spans="6:6" x14ac:dyDescent="0.45">
      <c r="F1362" s="354"/>
    </row>
    <row r="1363" spans="6:6" x14ac:dyDescent="0.45">
      <c r="F1363" s="354"/>
    </row>
    <row r="1364" spans="6:6" x14ac:dyDescent="0.45">
      <c r="F1364" s="354"/>
    </row>
    <row r="1365" spans="6:6" x14ac:dyDescent="0.45">
      <c r="F1365" s="354"/>
    </row>
    <row r="1366" spans="6:6" x14ac:dyDescent="0.45">
      <c r="F1366" s="354"/>
    </row>
    <row r="1367" spans="6:6" x14ac:dyDescent="0.45">
      <c r="F1367" s="354"/>
    </row>
    <row r="1368" spans="6:6" x14ac:dyDescent="0.45">
      <c r="F1368" s="354"/>
    </row>
    <row r="1369" spans="6:6" x14ac:dyDescent="0.45">
      <c r="F1369" s="354"/>
    </row>
    <row r="1370" spans="6:6" x14ac:dyDescent="0.45">
      <c r="F1370" s="354"/>
    </row>
    <row r="1371" spans="6:6" x14ac:dyDescent="0.45">
      <c r="F1371" s="354"/>
    </row>
    <row r="1372" spans="6:6" x14ac:dyDescent="0.45">
      <c r="F1372" s="354"/>
    </row>
    <row r="1373" spans="6:6" x14ac:dyDescent="0.45">
      <c r="F1373" s="354"/>
    </row>
    <row r="1374" spans="6:6" x14ac:dyDescent="0.45">
      <c r="F1374" s="354"/>
    </row>
    <row r="1375" spans="6:6" x14ac:dyDescent="0.45">
      <c r="F1375" s="354"/>
    </row>
    <row r="1376" spans="6:6" x14ac:dyDescent="0.45">
      <c r="F1376" s="354"/>
    </row>
    <row r="1377" spans="6:6" x14ac:dyDescent="0.45">
      <c r="F1377" s="354"/>
    </row>
    <row r="1378" spans="6:6" x14ac:dyDescent="0.45">
      <c r="F1378" s="354"/>
    </row>
    <row r="1379" spans="6:6" x14ac:dyDescent="0.45">
      <c r="F1379" s="354"/>
    </row>
    <row r="1380" spans="6:6" x14ac:dyDescent="0.45">
      <c r="F1380" s="354"/>
    </row>
    <row r="1381" spans="6:6" x14ac:dyDescent="0.45">
      <c r="F1381" s="354"/>
    </row>
    <row r="1382" spans="6:6" x14ac:dyDescent="0.45">
      <c r="F1382" s="354"/>
    </row>
    <row r="1383" spans="6:6" x14ac:dyDescent="0.45">
      <c r="F1383" s="354"/>
    </row>
    <row r="1384" spans="6:6" x14ac:dyDescent="0.45">
      <c r="F1384" s="354"/>
    </row>
    <row r="1385" spans="6:6" x14ac:dyDescent="0.45">
      <c r="F1385" s="354"/>
    </row>
    <row r="1386" spans="6:6" x14ac:dyDescent="0.45">
      <c r="F1386" s="354"/>
    </row>
    <row r="1387" spans="6:6" x14ac:dyDescent="0.45">
      <c r="F1387" s="354"/>
    </row>
    <row r="1388" spans="6:6" x14ac:dyDescent="0.45">
      <c r="F1388" s="354"/>
    </row>
    <row r="1389" spans="6:6" x14ac:dyDescent="0.45">
      <c r="F1389" s="354"/>
    </row>
    <row r="1390" spans="6:6" x14ac:dyDescent="0.45">
      <c r="F1390" s="354"/>
    </row>
    <row r="1391" spans="6:6" x14ac:dyDescent="0.45">
      <c r="F1391" s="354"/>
    </row>
    <row r="1392" spans="6:6" x14ac:dyDescent="0.45">
      <c r="F1392" s="354"/>
    </row>
    <row r="1393" spans="6:6" x14ac:dyDescent="0.45">
      <c r="F1393" s="354"/>
    </row>
    <row r="1394" spans="6:6" x14ac:dyDescent="0.45">
      <c r="F1394" s="354"/>
    </row>
    <row r="1395" spans="6:6" x14ac:dyDescent="0.45">
      <c r="F1395" s="354"/>
    </row>
    <row r="1396" spans="6:6" x14ac:dyDescent="0.45">
      <c r="F1396" s="354"/>
    </row>
    <row r="1397" spans="6:6" x14ac:dyDescent="0.45">
      <c r="F1397" s="354"/>
    </row>
    <row r="1398" spans="6:6" x14ac:dyDescent="0.45">
      <c r="F1398" s="354"/>
    </row>
    <row r="1399" spans="6:6" x14ac:dyDescent="0.45">
      <c r="F1399" s="354"/>
    </row>
    <row r="1400" spans="6:6" x14ac:dyDescent="0.45">
      <c r="F1400" s="354"/>
    </row>
    <row r="1401" spans="6:6" x14ac:dyDescent="0.45">
      <c r="F1401" s="354"/>
    </row>
    <row r="1402" spans="6:6" x14ac:dyDescent="0.45">
      <c r="F1402" s="354"/>
    </row>
    <row r="1403" spans="6:6" x14ac:dyDescent="0.45">
      <c r="F1403" s="354"/>
    </row>
    <row r="1404" spans="6:6" x14ac:dyDescent="0.45">
      <c r="F1404" s="354"/>
    </row>
    <row r="1405" spans="6:6" x14ac:dyDescent="0.45">
      <c r="F1405" s="354"/>
    </row>
    <row r="1406" spans="6:6" x14ac:dyDescent="0.45">
      <c r="F1406" s="354"/>
    </row>
    <row r="1407" spans="6:6" x14ac:dyDescent="0.45">
      <c r="F1407" s="354"/>
    </row>
    <row r="1408" spans="6:6" x14ac:dyDescent="0.45">
      <c r="F1408" s="354"/>
    </row>
    <row r="1409" spans="6:6" x14ac:dyDescent="0.45">
      <c r="F1409" s="354"/>
    </row>
    <row r="1410" spans="6:6" x14ac:dyDescent="0.45">
      <c r="F1410" s="354"/>
    </row>
    <row r="1411" spans="6:6" x14ac:dyDescent="0.45">
      <c r="F1411" s="354"/>
    </row>
    <row r="1412" spans="6:6" x14ac:dyDescent="0.45">
      <c r="F1412" s="354"/>
    </row>
    <row r="1413" spans="6:6" x14ac:dyDescent="0.45">
      <c r="F1413" s="354"/>
    </row>
    <row r="1414" spans="6:6" x14ac:dyDescent="0.45">
      <c r="F1414" s="354"/>
    </row>
    <row r="1415" spans="6:6" x14ac:dyDescent="0.45">
      <c r="F1415" s="354"/>
    </row>
    <row r="1416" spans="6:6" x14ac:dyDescent="0.45">
      <c r="F1416" s="354"/>
    </row>
    <row r="1417" spans="6:6" x14ac:dyDescent="0.45">
      <c r="F1417" s="354"/>
    </row>
    <row r="1418" spans="6:6" x14ac:dyDescent="0.45">
      <c r="F1418" s="354"/>
    </row>
    <row r="1419" spans="6:6" x14ac:dyDescent="0.45">
      <c r="F1419" s="354"/>
    </row>
    <row r="1420" spans="6:6" x14ac:dyDescent="0.45">
      <c r="F1420" s="354"/>
    </row>
    <row r="1421" spans="6:6" x14ac:dyDescent="0.45">
      <c r="F1421" s="354"/>
    </row>
    <row r="1422" spans="6:6" x14ac:dyDescent="0.45">
      <c r="F1422" s="354"/>
    </row>
    <row r="1423" spans="6:6" x14ac:dyDescent="0.45">
      <c r="F1423" s="354"/>
    </row>
    <row r="1424" spans="6:6" x14ac:dyDescent="0.45">
      <c r="F1424" s="354"/>
    </row>
    <row r="1425" spans="6:6" x14ac:dyDescent="0.45">
      <c r="F1425" s="354"/>
    </row>
    <row r="1426" spans="6:6" x14ac:dyDescent="0.45">
      <c r="F1426" s="354"/>
    </row>
    <row r="1427" spans="6:6" x14ac:dyDescent="0.45">
      <c r="F1427" s="354"/>
    </row>
    <row r="1428" spans="6:6" x14ac:dyDescent="0.45">
      <c r="F1428" s="354"/>
    </row>
    <row r="1429" spans="6:6" x14ac:dyDescent="0.45">
      <c r="F1429" s="354"/>
    </row>
    <row r="1430" spans="6:6" x14ac:dyDescent="0.45">
      <c r="F1430" s="354"/>
    </row>
    <row r="1431" spans="6:6" x14ac:dyDescent="0.45">
      <c r="F1431" s="354"/>
    </row>
    <row r="1432" spans="6:6" x14ac:dyDescent="0.45">
      <c r="F1432" s="354"/>
    </row>
    <row r="1433" spans="6:6" x14ac:dyDescent="0.45">
      <c r="F1433" s="354"/>
    </row>
    <row r="1434" spans="6:6" x14ac:dyDescent="0.45">
      <c r="F1434" s="354"/>
    </row>
    <row r="1435" spans="6:6" x14ac:dyDescent="0.45">
      <c r="F1435" s="354"/>
    </row>
    <row r="1436" spans="6:6" x14ac:dyDescent="0.45">
      <c r="F1436" s="354"/>
    </row>
    <row r="1437" spans="6:6" x14ac:dyDescent="0.45">
      <c r="F1437" s="354"/>
    </row>
    <row r="1438" spans="6:6" x14ac:dyDescent="0.45">
      <c r="F1438" s="354"/>
    </row>
    <row r="1439" spans="6:6" x14ac:dyDescent="0.45">
      <c r="F1439" s="354"/>
    </row>
    <row r="1440" spans="6:6" x14ac:dyDescent="0.45">
      <c r="F1440" s="354"/>
    </row>
    <row r="1441" spans="6:6" x14ac:dyDescent="0.45">
      <c r="F1441" s="354"/>
    </row>
    <row r="1442" spans="6:6" x14ac:dyDescent="0.45">
      <c r="F1442" s="354"/>
    </row>
    <row r="1443" spans="6:6" x14ac:dyDescent="0.45">
      <c r="F1443" s="354"/>
    </row>
    <row r="1444" spans="6:6" x14ac:dyDescent="0.45">
      <c r="F1444" s="354"/>
    </row>
    <row r="1445" spans="6:6" x14ac:dyDescent="0.45">
      <c r="F1445" s="354"/>
    </row>
    <row r="1446" spans="6:6" x14ac:dyDescent="0.45">
      <c r="F1446" s="354"/>
    </row>
    <row r="1447" spans="6:6" x14ac:dyDescent="0.45">
      <c r="F1447" s="354"/>
    </row>
    <row r="1448" spans="6:6" x14ac:dyDescent="0.45">
      <c r="F1448" s="354"/>
    </row>
    <row r="1449" spans="6:6" x14ac:dyDescent="0.45">
      <c r="F1449" s="354"/>
    </row>
    <row r="1450" spans="6:6" x14ac:dyDescent="0.45">
      <c r="F1450" s="354"/>
    </row>
    <row r="1451" spans="6:6" x14ac:dyDescent="0.45">
      <c r="F1451" s="354"/>
    </row>
    <row r="1452" spans="6:6" x14ac:dyDescent="0.45">
      <c r="F1452" s="354"/>
    </row>
    <row r="1453" spans="6:6" x14ac:dyDescent="0.45">
      <c r="F1453" s="354"/>
    </row>
    <row r="1454" spans="6:6" x14ac:dyDescent="0.45">
      <c r="F1454" s="354"/>
    </row>
    <row r="1455" spans="6:6" x14ac:dyDescent="0.45">
      <c r="F1455" s="354"/>
    </row>
    <row r="1456" spans="6:6" x14ac:dyDescent="0.45">
      <c r="F1456" s="354"/>
    </row>
    <row r="1457" spans="6:6" x14ac:dyDescent="0.45">
      <c r="F1457" s="354"/>
    </row>
    <row r="1458" spans="6:6" x14ac:dyDescent="0.45">
      <c r="F1458" s="354"/>
    </row>
    <row r="1459" spans="6:6" x14ac:dyDescent="0.45">
      <c r="F1459" s="354"/>
    </row>
    <row r="1460" spans="6:6" x14ac:dyDescent="0.45">
      <c r="F1460" s="354"/>
    </row>
    <row r="1461" spans="6:6" x14ac:dyDescent="0.45">
      <c r="F1461" s="354"/>
    </row>
    <row r="1462" spans="6:6" x14ac:dyDescent="0.45">
      <c r="F1462" s="354"/>
    </row>
    <row r="1463" spans="6:6" x14ac:dyDescent="0.45">
      <c r="F1463" s="354"/>
    </row>
    <row r="1464" spans="6:6" x14ac:dyDescent="0.45">
      <c r="F1464" s="354"/>
    </row>
    <row r="1465" spans="6:6" x14ac:dyDescent="0.45">
      <c r="F1465" s="354"/>
    </row>
    <row r="1466" spans="6:6" x14ac:dyDescent="0.45">
      <c r="F1466" s="354"/>
    </row>
    <row r="1467" spans="6:6" x14ac:dyDescent="0.45">
      <c r="F1467" s="354"/>
    </row>
    <row r="1468" spans="6:6" x14ac:dyDescent="0.45">
      <c r="F1468" s="354"/>
    </row>
    <row r="1469" spans="6:6" x14ac:dyDescent="0.45">
      <c r="F1469" s="354"/>
    </row>
    <row r="1470" spans="6:6" x14ac:dyDescent="0.45">
      <c r="F1470" s="354"/>
    </row>
    <row r="1471" spans="6:6" x14ac:dyDescent="0.45">
      <c r="F1471" s="354"/>
    </row>
    <row r="1472" spans="6:6" x14ac:dyDescent="0.45">
      <c r="F1472" s="354"/>
    </row>
    <row r="1473" spans="6:6" x14ac:dyDescent="0.45">
      <c r="F1473" s="354"/>
    </row>
    <row r="1474" spans="6:6" x14ac:dyDescent="0.45">
      <c r="F1474" s="354"/>
    </row>
    <row r="1475" spans="6:6" x14ac:dyDescent="0.45">
      <c r="F1475" s="354"/>
    </row>
    <row r="1476" spans="6:6" x14ac:dyDescent="0.45">
      <c r="F1476" s="354"/>
    </row>
    <row r="1477" spans="6:6" x14ac:dyDescent="0.45">
      <c r="F1477" s="354"/>
    </row>
    <row r="1478" spans="6:6" x14ac:dyDescent="0.45">
      <c r="F1478" s="354"/>
    </row>
    <row r="1479" spans="6:6" x14ac:dyDescent="0.45">
      <c r="F1479" s="354"/>
    </row>
    <row r="1480" spans="6:6" x14ac:dyDescent="0.45">
      <c r="F1480" s="354"/>
    </row>
    <row r="1481" spans="6:6" x14ac:dyDescent="0.45">
      <c r="F1481" s="354"/>
    </row>
    <row r="1482" spans="6:6" x14ac:dyDescent="0.45">
      <c r="F1482" s="354"/>
    </row>
    <row r="1483" spans="6:6" x14ac:dyDescent="0.45">
      <c r="F1483" s="354"/>
    </row>
    <row r="1484" spans="6:6" x14ac:dyDescent="0.45">
      <c r="F1484" s="354"/>
    </row>
    <row r="1485" spans="6:6" x14ac:dyDescent="0.45">
      <c r="F1485" s="354"/>
    </row>
    <row r="1486" spans="6:6" x14ac:dyDescent="0.45">
      <c r="F1486" s="354"/>
    </row>
    <row r="1487" spans="6:6" x14ac:dyDescent="0.45">
      <c r="F1487" s="354"/>
    </row>
    <row r="1488" spans="6:6" x14ac:dyDescent="0.45">
      <c r="F1488" s="354"/>
    </row>
    <row r="1489" spans="6:6" x14ac:dyDescent="0.45">
      <c r="F1489" s="354"/>
    </row>
    <row r="1490" spans="6:6" x14ac:dyDescent="0.45">
      <c r="F1490" s="354"/>
    </row>
    <row r="1491" spans="6:6" x14ac:dyDescent="0.45">
      <c r="F1491" s="354"/>
    </row>
    <row r="1492" spans="6:6" x14ac:dyDescent="0.45">
      <c r="F1492" s="354"/>
    </row>
    <row r="1493" spans="6:6" x14ac:dyDescent="0.45">
      <c r="F1493" s="354"/>
    </row>
    <row r="1494" spans="6:6" x14ac:dyDescent="0.45">
      <c r="F1494" s="354"/>
    </row>
    <row r="1495" spans="6:6" x14ac:dyDescent="0.45">
      <c r="F1495" s="354"/>
    </row>
    <row r="1496" spans="6:6" x14ac:dyDescent="0.45">
      <c r="F1496" s="354"/>
    </row>
    <row r="1497" spans="6:6" x14ac:dyDescent="0.45">
      <c r="F1497" s="354"/>
    </row>
    <row r="1498" spans="6:6" x14ac:dyDescent="0.45">
      <c r="F1498" s="354"/>
    </row>
    <row r="1499" spans="6:6" x14ac:dyDescent="0.45">
      <c r="F1499" s="354"/>
    </row>
    <row r="1500" spans="6:6" x14ac:dyDescent="0.45">
      <c r="F1500" s="354"/>
    </row>
    <row r="1501" spans="6:6" x14ac:dyDescent="0.45">
      <c r="F1501" s="354"/>
    </row>
    <row r="1502" spans="6:6" x14ac:dyDescent="0.45">
      <c r="F1502" s="354"/>
    </row>
    <row r="1503" spans="6:6" x14ac:dyDescent="0.45">
      <c r="F1503" s="354"/>
    </row>
    <row r="1504" spans="6:6" x14ac:dyDescent="0.45">
      <c r="F1504" s="354"/>
    </row>
    <row r="1505" spans="6:6" x14ac:dyDescent="0.45">
      <c r="F1505" s="354"/>
    </row>
    <row r="1506" spans="6:6" x14ac:dyDescent="0.45">
      <c r="F1506" s="354"/>
    </row>
    <row r="1507" spans="6:6" x14ac:dyDescent="0.45">
      <c r="F1507" s="354"/>
    </row>
    <row r="1508" spans="6:6" x14ac:dyDescent="0.45">
      <c r="F1508" s="354"/>
    </row>
    <row r="1509" spans="6:6" x14ac:dyDescent="0.45">
      <c r="F1509" s="354"/>
    </row>
    <row r="1510" spans="6:6" x14ac:dyDescent="0.45">
      <c r="F1510" s="354"/>
    </row>
    <row r="1511" spans="6:6" x14ac:dyDescent="0.45">
      <c r="F1511" s="354"/>
    </row>
    <row r="1512" spans="6:6" x14ac:dyDescent="0.45">
      <c r="F1512" s="354"/>
    </row>
    <row r="1513" spans="6:6" x14ac:dyDescent="0.45">
      <c r="F1513" s="354"/>
    </row>
    <row r="1514" spans="6:6" x14ac:dyDescent="0.45">
      <c r="F1514" s="354"/>
    </row>
    <row r="1515" spans="6:6" x14ac:dyDescent="0.45">
      <c r="F1515" s="354"/>
    </row>
    <row r="1516" spans="6:6" x14ac:dyDescent="0.45">
      <c r="F1516" s="354"/>
    </row>
    <row r="1517" spans="6:6" x14ac:dyDescent="0.45">
      <c r="F1517" s="354"/>
    </row>
    <row r="1518" spans="6:6" x14ac:dyDescent="0.45">
      <c r="F1518" s="354"/>
    </row>
    <row r="1519" spans="6:6" x14ac:dyDescent="0.45">
      <c r="F1519" s="354"/>
    </row>
    <row r="1520" spans="6:6" x14ac:dyDescent="0.45">
      <c r="F1520" s="354"/>
    </row>
    <row r="1521" spans="6:6" x14ac:dyDescent="0.45">
      <c r="F1521" s="354"/>
    </row>
    <row r="1522" spans="6:6" x14ac:dyDescent="0.45">
      <c r="F1522" s="354"/>
    </row>
    <row r="1523" spans="6:6" x14ac:dyDescent="0.45">
      <c r="F1523" s="354"/>
    </row>
    <row r="1524" spans="6:6" x14ac:dyDescent="0.45">
      <c r="F1524" s="354"/>
    </row>
    <row r="1525" spans="6:6" x14ac:dyDescent="0.45">
      <c r="F1525" s="354"/>
    </row>
    <row r="1526" spans="6:6" x14ac:dyDescent="0.45">
      <c r="F1526" s="354"/>
    </row>
    <row r="1527" spans="6:6" x14ac:dyDescent="0.45">
      <c r="F1527" s="354"/>
    </row>
    <row r="1528" spans="6:6" x14ac:dyDescent="0.45">
      <c r="F1528" s="354"/>
    </row>
  </sheetData>
  <pageMargins left="0.7" right="0.7" top="0.75" bottom="0.75" header="0.3" footer="0.3"/>
  <pageSetup paperSize="9" orientation="portrait" horizontalDpi="300"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r:uid="{79BA8D91-8833-4C83-9F8B-2C22239B634B}">
          <x14:formula1>
            <xm:f>Source!$A$1:$A$6</xm:f>
          </x14:formula1>
          <xm:sqref>E2:F26</xm:sqref>
        </x14:dataValidation>
        <x14:dataValidation type="list" allowBlank="1" showInputMessage="1" showErrorMessage="1" xr:uid="{A6F36CA9-EA99-4571-BCFB-A1D2D7A99C7B}">
          <x14:formula1>
            <xm:f>Source!$A$11:$A$18</xm:f>
          </x14:formula1>
          <xm:sqref>D2:D26</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23323-9D40-C641-9A85-FA798ECEDDDE}">
  <sheetPr codeName="Sheet18">
    <tabColor rgb="FF92D050"/>
  </sheetPr>
  <dimension ref="A1:S14"/>
  <sheetViews>
    <sheetView zoomScale="80" zoomScaleNormal="80" workbookViewId="0"/>
  </sheetViews>
  <sheetFormatPr defaultColWidth="10.5" defaultRowHeight="15" x14ac:dyDescent="0.5"/>
  <cols>
    <col min="1" max="1" width="16.34765625" style="255" customWidth="1"/>
    <col min="2" max="2" width="42" style="255" customWidth="1"/>
    <col min="3" max="3" width="3.34765625" style="255" customWidth="1"/>
    <col min="4" max="4" width="35.34765625" style="255" customWidth="1"/>
    <col min="5" max="5" width="3.34765625" style="255" customWidth="1"/>
    <col min="6" max="6" width="35.34765625" style="255" customWidth="1"/>
    <col min="7" max="7" width="3.34765625" style="255" customWidth="1"/>
    <col min="8" max="8" width="35.34765625" style="255" customWidth="1"/>
    <col min="9" max="9" width="3.34765625"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373</v>
      </c>
    </row>
    <row r="3" spans="1:19" s="45" customFormat="1" ht="96.6" x14ac:dyDescent="0.6">
      <c r="A3" s="308" t="s">
        <v>374</v>
      </c>
      <c r="B3" s="62" t="s">
        <v>375</v>
      </c>
      <c r="D3" s="11" t="s">
        <v>282</v>
      </c>
      <c r="F3" s="63"/>
      <c r="H3" s="63"/>
      <c r="J3" s="344" t="s">
        <v>559</v>
      </c>
      <c r="L3" s="363"/>
      <c r="N3" s="44"/>
      <c r="P3" s="44"/>
      <c r="R3" s="44"/>
    </row>
    <row r="4" spans="1:19" s="43" customFormat="1" ht="17.100000000000001" x14ac:dyDescent="0.6">
      <c r="A4" s="61"/>
      <c r="B4" s="52"/>
      <c r="D4" s="52"/>
      <c r="F4" s="52"/>
      <c r="H4" s="52"/>
      <c r="J4" s="53"/>
      <c r="L4" s="53"/>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53"/>
      <c r="N6" s="53"/>
      <c r="P6" s="53"/>
      <c r="R6" s="53"/>
    </row>
    <row r="7" spans="1:19" s="45" customFormat="1" ht="27.6" x14ac:dyDescent="0.6">
      <c r="A7" s="308" t="s">
        <v>117</v>
      </c>
      <c r="B7" s="62" t="s">
        <v>376</v>
      </c>
      <c r="D7" s="11" t="s">
        <v>119</v>
      </c>
      <c r="F7" s="63"/>
      <c r="H7" s="63"/>
      <c r="J7" s="54"/>
      <c r="L7" s="44"/>
      <c r="M7" s="43"/>
      <c r="N7" s="44"/>
      <c r="O7" s="43"/>
      <c r="P7" s="44"/>
      <c r="Q7" s="43"/>
      <c r="R7" s="44"/>
    </row>
    <row r="8" spans="1:19" s="43" customFormat="1" ht="17.100000000000001" x14ac:dyDescent="0.6">
      <c r="A8" s="61"/>
      <c r="B8" s="52"/>
      <c r="D8" s="52"/>
      <c r="F8" s="52"/>
      <c r="H8" s="52"/>
      <c r="J8" s="53"/>
      <c r="L8" s="53"/>
      <c r="N8" s="53"/>
      <c r="P8" s="53"/>
      <c r="R8" s="53"/>
    </row>
    <row r="9" spans="1:19" s="10" customFormat="1" ht="27.6" x14ac:dyDescent="0.6">
      <c r="A9" s="15"/>
      <c r="B9" s="59" t="s">
        <v>377</v>
      </c>
      <c r="D9" s="11" t="s">
        <v>106</v>
      </c>
      <c r="F9" s="11" t="str">
        <f>IF(D9=[2]Lists!$K$4,"&lt; Input URL to data source &gt;",IF(D9=[2]Lists!$K$5,"&lt; Reference section in EITI Report or URL &gt;",IF(D9=[2]Lists!$K$6,"&lt; Reference evidence of non-applicability &gt;","")))</f>
        <v/>
      </c>
      <c r="G9" s="43"/>
      <c r="H9" s="11" t="str">
        <f>IF(F9=[2]Lists!$K$4,"&lt; Input URL to data source &gt;",IF(F9=[2]Lists!$K$5,"&lt; Reference section in EITI Report or URL &gt;",IF(F9=[2]Lists!$K$6,"&lt; Reference evidence of non-applicability &gt;","")))</f>
        <v/>
      </c>
      <c r="I9" s="43"/>
      <c r="J9" s="396"/>
      <c r="K9" s="43"/>
      <c r="L9" s="44"/>
      <c r="M9" s="43"/>
      <c r="N9" s="44"/>
      <c r="O9" s="43"/>
      <c r="P9" s="44"/>
      <c r="Q9" s="43"/>
      <c r="R9" s="44"/>
      <c r="S9" s="43"/>
    </row>
    <row r="10" spans="1:19" s="10" customFormat="1" ht="79" customHeight="1" x14ac:dyDescent="0.6">
      <c r="A10" s="15"/>
      <c r="B10" s="65" t="s">
        <v>378</v>
      </c>
      <c r="D10" s="11" t="s">
        <v>119</v>
      </c>
      <c r="F10" s="11"/>
      <c r="G10" s="45"/>
      <c r="H10" s="11"/>
      <c r="I10" s="45"/>
      <c r="J10" s="397"/>
      <c r="K10" s="45"/>
      <c r="L10" s="44"/>
      <c r="M10" s="45"/>
      <c r="N10" s="44"/>
      <c r="O10" s="45"/>
      <c r="P10" s="44"/>
      <c r="Q10" s="45"/>
      <c r="R10" s="44"/>
      <c r="S10" s="45"/>
    </row>
    <row r="11" spans="1:19" s="10" customFormat="1" ht="30.75" customHeight="1" x14ac:dyDescent="0.6">
      <c r="A11" s="15"/>
      <c r="B11" s="65" t="s">
        <v>379</v>
      </c>
      <c r="D11" s="11" t="s">
        <v>76</v>
      </c>
      <c r="F11" s="11" t="s">
        <v>210</v>
      </c>
      <c r="G11" s="45"/>
      <c r="H11" s="11" t="s">
        <v>210</v>
      </c>
      <c r="I11" s="45"/>
      <c r="J11" s="397"/>
      <c r="K11" s="45"/>
      <c r="L11" s="44"/>
      <c r="M11" s="45"/>
      <c r="N11" s="44"/>
      <c r="O11" s="45"/>
      <c r="P11" s="44"/>
      <c r="Q11" s="45"/>
      <c r="R11" s="44"/>
      <c r="S11" s="45"/>
    </row>
    <row r="12" spans="1:19" s="10" customFormat="1" ht="47.25" customHeight="1" x14ac:dyDescent="0.6">
      <c r="A12" s="15"/>
      <c r="B12" s="65" t="s">
        <v>380</v>
      </c>
      <c r="D12" s="11" t="s">
        <v>76</v>
      </c>
      <c r="F12" s="11" t="s">
        <v>210</v>
      </c>
      <c r="G12" s="45"/>
      <c r="H12" s="11" t="s">
        <v>210</v>
      </c>
      <c r="I12" s="45"/>
      <c r="J12" s="397"/>
      <c r="K12" s="45"/>
      <c r="L12" s="44"/>
      <c r="M12" s="45"/>
      <c r="N12" s="44"/>
      <c r="O12" s="45"/>
      <c r="P12" s="44"/>
      <c r="Q12" s="45"/>
      <c r="R12" s="44"/>
      <c r="S12" s="45"/>
    </row>
    <row r="13" spans="1:19" s="10" customFormat="1" ht="62.25" customHeight="1" x14ac:dyDescent="0.6">
      <c r="A13" s="15"/>
      <c r="B13" s="65" t="s">
        <v>381</v>
      </c>
      <c r="D13" s="11" t="s">
        <v>76</v>
      </c>
      <c r="F13" s="11" t="s">
        <v>210</v>
      </c>
      <c r="G13" s="45"/>
      <c r="H13" s="11" t="s">
        <v>210</v>
      </c>
      <c r="I13" s="45"/>
      <c r="J13" s="398"/>
      <c r="K13" s="45"/>
      <c r="L13" s="44"/>
      <c r="M13" s="45"/>
      <c r="N13" s="44"/>
      <c r="O13" s="45"/>
      <c r="P13" s="44"/>
      <c r="Q13" s="45"/>
      <c r="R13" s="44"/>
      <c r="S13" s="45"/>
    </row>
    <row r="14" spans="1:19" s="257" customFormat="1" x14ac:dyDescent="0.5">
      <c r="A14" s="256"/>
    </row>
  </sheetData>
  <mergeCells count="1">
    <mergeCell ref="J9:J13"/>
  </mergeCells>
  <pageMargins left="0.7" right="0.7" top="0.75" bottom="0.75" header="0.3" footer="0.3"/>
  <pageSetup paperSize="8" orientation="landscape" horizontalDpi="1200" verticalDpi="1200"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09A7D1-819C-604C-84F0-50340ECF6734}">
  <sheetPr codeName="Sheet19">
    <tabColor rgb="FF92D050"/>
  </sheetPr>
  <dimension ref="A1:S17"/>
  <sheetViews>
    <sheetView zoomScale="80" zoomScaleNormal="80" zoomScalePageLayoutView="50" workbookViewId="0"/>
  </sheetViews>
  <sheetFormatPr defaultColWidth="10.5" defaultRowHeight="15" x14ac:dyDescent="0.5"/>
  <cols>
    <col min="1" max="1" width="23.84765625" style="255" customWidth="1"/>
    <col min="2" max="2" width="38" style="255" customWidth="1"/>
    <col min="3" max="3" width="3.34765625" style="255" customWidth="1"/>
    <col min="4" max="4" width="32.5" style="255" customWidth="1"/>
    <col min="5" max="5" width="3.34765625" style="255" customWidth="1"/>
    <col min="6" max="6" width="32.5" style="255" customWidth="1"/>
    <col min="7" max="7" width="3.34765625" style="255" customWidth="1"/>
    <col min="8" max="8" width="32.5" style="255" customWidth="1"/>
    <col min="9" max="9" width="3.34765625"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382</v>
      </c>
    </row>
    <row r="3" spans="1:19" s="45" customFormat="1" ht="96.6" x14ac:dyDescent="0.6">
      <c r="A3" s="308" t="s">
        <v>383</v>
      </c>
      <c r="B3" s="62" t="s">
        <v>384</v>
      </c>
      <c r="D3" s="11" t="s">
        <v>282</v>
      </c>
      <c r="F3" s="63"/>
      <c r="H3" s="63"/>
      <c r="J3" s="344" t="s">
        <v>559</v>
      </c>
      <c r="L3" s="363"/>
      <c r="N3" s="44"/>
      <c r="P3" s="44"/>
      <c r="R3" s="44"/>
    </row>
    <row r="4" spans="1:19" s="43" customFormat="1" ht="17.100000000000001" x14ac:dyDescent="0.6">
      <c r="A4" s="61"/>
      <c r="B4" s="52"/>
      <c r="D4" s="52"/>
      <c r="F4" s="52"/>
      <c r="H4" s="52"/>
      <c r="J4" s="53"/>
      <c r="L4" s="53"/>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53"/>
      <c r="N6" s="53"/>
      <c r="P6" s="53"/>
      <c r="R6" s="53"/>
    </row>
    <row r="7" spans="1:19" s="45" customFormat="1" ht="27.6" x14ac:dyDescent="0.6">
      <c r="A7" s="308" t="s">
        <v>117</v>
      </c>
      <c r="B7" s="62" t="s">
        <v>385</v>
      </c>
      <c r="D7" s="11" t="s">
        <v>119</v>
      </c>
      <c r="F7" s="63"/>
      <c r="H7" s="63"/>
      <c r="J7" s="54"/>
    </row>
    <row r="8" spans="1:19" s="43" customFormat="1" ht="17.100000000000001" x14ac:dyDescent="0.6">
      <c r="A8" s="61"/>
      <c r="B8" s="52"/>
      <c r="D8" s="52"/>
      <c r="F8" s="52"/>
      <c r="H8" s="52"/>
      <c r="J8" s="53"/>
      <c r="L8" s="53"/>
      <c r="N8" s="53"/>
      <c r="P8" s="53"/>
      <c r="R8" s="53"/>
    </row>
    <row r="9" spans="1:19" s="10" customFormat="1" ht="27.6" x14ac:dyDescent="0.6">
      <c r="A9" s="15"/>
      <c r="B9" s="59" t="s">
        <v>386</v>
      </c>
      <c r="D9" s="11" t="s">
        <v>106</v>
      </c>
      <c r="F9" s="11" t="str">
        <f>IF(D9=[2]Lists!$K$4,"&lt; Input URL to data source &gt;",IF(D9=[2]Lists!$K$5,"&lt; Reference section in EITI Report or URL &gt;",IF(D9=[2]Lists!$K$6,"&lt; Reference evidence of non-applicability &gt;","")))</f>
        <v/>
      </c>
      <c r="G9" s="43"/>
      <c r="H9" s="11" t="str">
        <f>IF(F9=[2]Lists!$K$4,"&lt; Input URL to data source &gt;",IF(F9=[2]Lists!$K$5,"&lt; Reference section in EITI Report or URL &gt;",IF(F9=[2]Lists!$K$6,"&lt; Reference evidence of non-applicability &gt;","")))</f>
        <v/>
      </c>
      <c r="I9" s="43"/>
      <c r="J9" s="396"/>
      <c r="K9" s="43"/>
      <c r="L9" s="44"/>
      <c r="M9" s="43"/>
      <c r="N9" s="44"/>
      <c r="O9" s="43"/>
      <c r="P9" s="44"/>
      <c r="Q9" s="43"/>
      <c r="R9" s="44"/>
      <c r="S9" s="43"/>
    </row>
    <row r="10" spans="1:19" s="10" customFormat="1" ht="27.6" x14ac:dyDescent="0.6">
      <c r="A10" s="15"/>
      <c r="B10" s="65" t="s">
        <v>387</v>
      </c>
      <c r="D10" s="11" t="s">
        <v>119</v>
      </c>
      <c r="F10" s="11"/>
      <c r="G10" s="43"/>
      <c r="H10" s="11"/>
      <c r="I10" s="43"/>
      <c r="J10" s="397"/>
      <c r="K10" s="43"/>
      <c r="L10" s="44"/>
      <c r="M10" s="43"/>
      <c r="N10" s="44"/>
      <c r="O10" s="43"/>
      <c r="P10" s="44"/>
      <c r="Q10" s="43"/>
      <c r="R10" s="44"/>
      <c r="S10" s="43"/>
    </row>
    <row r="11" spans="1:19" s="10" customFormat="1" ht="27.6" x14ac:dyDescent="0.6">
      <c r="A11" s="15"/>
      <c r="B11" s="65" t="s">
        <v>388</v>
      </c>
      <c r="D11" s="11" t="s">
        <v>76</v>
      </c>
      <c r="F11" s="11" t="s">
        <v>210</v>
      </c>
      <c r="G11" s="45"/>
      <c r="H11" s="11" t="s">
        <v>210</v>
      </c>
      <c r="I11" s="45"/>
      <c r="J11" s="397"/>
      <c r="K11" s="45"/>
      <c r="L11" s="44"/>
      <c r="M11" s="45"/>
      <c r="N11" s="44"/>
      <c r="O11" s="45"/>
      <c r="P11" s="44"/>
      <c r="Q11" s="45"/>
      <c r="R11" s="44"/>
      <c r="S11" s="45"/>
    </row>
    <row r="12" spans="1:19" s="10" customFormat="1" ht="27.6" x14ac:dyDescent="0.6">
      <c r="A12" s="15"/>
      <c r="B12" s="65" t="s">
        <v>389</v>
      </c>
      <c r="D12" s="11" t="s">
        <v>119</v>
      </c>
      <c r="F12" s="11"/>
      <c r="G12" s="43"/>
      <c r="H12" s="11"/>
      <c r="I12" s="43"/>
      <c r="J12" s="397"/>
      <c r="K12" s="43"/>
      <c r="L12" s="44"/>
      <c r="M12" s="43"/>
      <c r="N12" s="44"/>
      <c r="O12" s="43"/>
      <c r="P12" s="44"/>
      <c r="Q12" s="43"/>
      <c r="R12" s="44"/>
      <c r="S12" s="43"/>
    </row>
    <row r="13" spans="1:19" s="10" customFormat="1" ht="27.6" x14ac:dyDescent="0.6">
      <c r="A13" s="15"/>
      <c r="B13" s="65" t="s">
        <v>390</v>
      </c>
      <c r="D13" s="11" t="s">
        <v>76</v>
      </c>
      <c r="F13" s="11" t="s">
        <v>210</v>
      </c>
      <c r="G13" s="43"/>
      <c r="H13" s="11" t="s">
        <v>210</v>
      </c>
      <c r="I13" s="43"/>
      <c r="J13" s="397"/>
      <c r="K13" s="43"/>
      <c r="L13" s="44"/>
      <c r="M13" s="43"/>
      <c r="N13" s="44"/>
      <c r="O13" s="43"/>
      <c r="P13" s="44"/>
      <c r="Q13" s="43"/>
      <c r="R13" s="44"/>
      <c r="S13" s="43"/>
    </row>
    <row r="14" spans="1:19" s="10" customFormat="1" ht="27.6" x14ac:dyDescent="0.6">
      <c r="A14" s="15"/>
      <c r="B14" s="65" t="s">
        <v>391</v>
      </c>
      <c r="D14" s="11" t="s">
        <v>119</v>
      </c>
      <c r="F14" s="11"/>
      <c r="G14" s="43"/>
      <c r="H14" s="11"/>
      <c r="I14" s="43"/>
      <c r="J14" s="397"/>
      <c r="K14" s="43"/>
      <c r="L14" s="44"/>
      <c r="M14" s="43"/>
      <c r="N14" s="44"/>
      <c r="O14" s="43"/>
      <c r="P14" s="44"/>
      <c r="Q14" s="43"/>
      <c r="R14" s="44"/>
      <c r="S14" s="43"/>
    </row>
    <row r="15" spans="1:19" s="10" customFormat="1" ht="27.6" x14ac:dyDescent="0.6">
      <c r="A15" s="15"/>
      <c r="B15" s="65" t="s">
        <v>392</v>
      </c>
      <c r="D15" s="11" t="s">
        <v>76</v>
      </c>
      <c r="F15" s="11" t="s">
        <v>210</v>
      </c>
      <c r="G15" s="43"/>
      <c r="H15" s="11" t="s">
        <v>210</v>
      </c>
      <c r="I15" s="43"/>
      <c r="J15" s="397"/>
      <c r="K15" s="43"/>
      <c r="L15" s="44"/>
      <c r="M15" s="43"/>
      <c r="N15" s="44"/>
      <c r="O15" s="43"/>
      <c r="P15" s="44"/>
      <c r="Q15" s="43"/>
      <c r="R15" s="44"/>
      <c r="S15" s="43"/>
    </row>
    <row r="16" spans="1:19" s="10" customFormat="1" ht="41.4" x14ac:dyDescent="0.6">
      <c r="A16" s="15"/>
      <c r="B16" s="65" t="s">
        <v>393</v>
      </c>
      <c r="D16" s="11" t="s">
        <v>119</v>
      </c>
      <c r="F16" s="11"/>
      <c r="G16" s="43"/>
      <c r="H16" s="11"/>
      <c r="I16" s="43"/>
      <c r="J16" s="398"/>
      <c r="K16" s="43"/>
      <c r="L16" s="44"/>
      <c r="M16" s="43"/>
      <c r="N16" s="44"/>
      <c r="O16" s="43"/>
      <c r="P16" s="44"/>
      <c r="Q16" s="43"/>
      <c r="R16" s="44"/>
      <c r="S16" s="43"/>
    </row>
    <row r="17" spans="1:1" s="257" customFormat="1" x14ac:dyDescent="0.5">
      <c r="A17" s="256"/>
    </row>
  </sheetData>
  <mergeCells count="1">
    <mergeCell ref="J9:J16"/>
  </mergeCells>
  <pageMargins left="0.7" right="0.7" top="0.75" bottom="0.75" header="0.3" footer="0.3"/>
  <pageSetup paperSize="8" orientation="landscape" horizontalDpi="1200" verticalDpi="1200"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6601C-ED06-7D40-B523-FCA35A63C375}">
  <sheetPr codeName="Sheet20">
    <tabColor rgb="FF92D050"/>
  </sheetPr>
  <dimension ref="A1:S14"/>
  <sheetViews>
    <sheetView zoomScale="80" zoomScaleNormal="80" workbookViewId="0"/>
  </sheetViews>
  <sheetFormatPr defaultColWidth="10.5" defaultRowHeight="15" x14ac:dyDescent="0.5"/>
  <cols>
    <col min="1" max="1" width="14.84765625" style="255" customWidth="1"/>
    <col min="2" max="2" width="48" style="255" customWidth="1"/>
    <col min="3" max="3" width="3" style="255" customWidth="1"/>
    <col min="4" max="4" width="30.34765625" style="255" customWidth="1"/>
    <col min="5" max="5" width="3" style="255" customWidth="1"/>
    <col min="6" max="6" width="30.34765625" style="255" customWidth="1"/>
    <col min="7" max="7" width="3" style="255" customWidth="1"/>
    <col min="8" max="8" width="30.34765625" style="255" customWidth="1"/>
    <col min="9" max="9" width="3"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394</v>
      </c>
    </row>
    <row r="3" spans="1:19" s="45" customFormat="1" ht="96.6" x14ac:dyDescent="0.6">
      <c r="A3" s="308" t="s">
        <v>395</v>
      </c>
      <c r="B3" s="62" t="s">
        <v>396</v>
      </c>
      <c r="D3" s="11" t="s">
        <v>282</v>
      </c>
      <c r="F3" s="63"/>
      <c r="H3" s="63"/>
      <c r="J3" s="344" t="s">
        <v>559</v>
      </c>
      <c r="L3" s="363"/>
      <c r="N3" s="44"/>
      <c r="P3" s="44"/>
      <c r="R3" s="44"/>
    </row>
    <row r="4" spans="1:19" s="43" customFormat="1" ht="17.100000000000001" x14ac:dyDescent="0.6">
      <c r="A4" s="61"/>
      <c r="B4" s="52"/>
      <c r="D4" s="52"/>
      <c r="F4" s="52"/>
      <c r="H4" s="52"/>
      <c r="J4" s="53"/>
      <c r="L4" s="53"/>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53"/>
      <c r="N6" s="53"/>
      <c r="P6" s="53"/>
      <c r="R6" s="53"/>
    </row>
    <row r="7" spans="1:19" s="45" customFormat="1" ht="27.6" x14ac:dyDescent="0.6">
      <c r="A7" s="308" t="s">
        <v>117</v>
      </c>
      <c r="B7" s="62" t="s">
        <v>397</v>
      </c>
      <c r="D7" s="11" t="s">
        <v>119</v>
      </c>
      <c r="F7" s="63"/>
      <c r="H7" s="63"/>
      <c r="J7" s="54"/>
      <c r="L7" s="44"/>
      <c r="M7" s="43"/>
      <c r="N7" s="44"/>
      <c r="O7" s="43"/>
      <c r="P7" s="44"/>
      <c r="Q7" s="43"/>
      <c r="R7" s="44"/>
    </row>
    <row r="8" spans="1:19" s="43" customFormat="1" ht="17.100000000000001" x14ac:dyDescent="0.6">
      <c r="A8" s="61"/>
      <c r="B8" s="52"/>
      <c r="D8" s="52"/>
      <c r="F8" s="52"/>
      <c r="H8" s="52"/>
      <c r="J8" s="53"/>
      <c r="L8" s="53"/>
      <c r="N8" s="53"/>
      <c r="P8" s="53"/>
      <c r="R8" s="53"/>
    </row>
    <row r="9" spans="1:19" s="10" customFormat="1" ht="27.6" x14ac:dyDescent="0.6">
      <c r="A9" s="15"/>
      <c r="B9" s="59" t="s">
        <v>398</v>
      </c>
      <c r="D9" s="11" t="s">
        <v>106</v>
      </c>
      <c r="F9" s="11" t="str">
        <f>IF(D9=[2]Lists!$K$4,"&lt; Input URL to data source &gt;",IF(D9=[2]Lists!$K$5,"&lt; Reference section in EITI Report or URL &gt;",IF(D9=[2]Lists!$K$6,"&lt; Reference evidence of non-applicability &gt;","")))</f>
        <v/>
      </c>
      <c r="G9" s="43"/>
      <c r="H9" s="11" t="str">
        <f>IF(F9=[2]Lists!$K$4,"&lt; Input URL to data source &gt;",IF(F9=[2]Lists!$K$5,"&lt; Reference section in EITI Report or URL &gt;",IF(F9=[2]Lists!$K$6,"&lt; Reference evidence of non-applicability &gt;","")))</f>
        <v/>
      </c>
      <c r="I9" s="43"/>
      <c r="J9" s="396"/>
      <c r="K9" s="43"/>
      <c r="L9" s="44"/>
      <c r="M9" s="43"/>
      <c r="N9" s="44"/>
      <c r="O9" s="43"/>
      <c r="P9" s="44"/>
      <c r="Q9" s="43"/>
      <c r="R9" s="44"/>
      <c r="S9" s="43"/>
    </row>
    <row r="10" spans="1:19" s="10" customFormat="1" ht="27.6" x14ac:dyDescent="0.6">
      <c r="A10" s="15"/>
      <c r="B10" s="65" t="s">
        <v>399</v>
      </c>
      <c r="D10" s="11" t="s">
        <v>76</v>
      </c>
      <c r="F10" s="11" t="s">
        <v>210</v>
      </c>
      <c r="G10" s="45"/>
      <c r="H10" s="11" t="s">
        <v>210</v>
      </c>
      <c r="I10" s="45"/>
      <c r="J10" s="397"/>
      <c r="K10" s="45"/>
      <c r="L10" s="44"/>
      <c r="M10" s="45"/>
      <c r="N10" s="44"/>
      <c r="O10" s="45"/>
      <c r="P10" s="44"/>
      <c r="Q10" s="45"/>
      <c r="R10" s="44"/>
      <c r="S10" s="45"/>
    </row>
    <row r="11" spans="1:19" s="10" customFormat="1" ht="27.6" x14ac:dyDescent="0.6">
      <c r="A11" s="15"/>
      <c r="B11" s="65" t="s">
        <v>400</v>
      </c>
      <c r="D11" s="11" t="s">
        <v>106</v>
      </c>
      <c r="F11" s="11"/>
      <c r="G11" s="45"/>
      <c r="H11" s="11"/>
      <c r="I11" s="45"/>
      <c r="J11" s="397"/>
      <c r="K11" s="45"/>
      <c r="L11" s="44"/>
      <c r="M11" s="45"/>
      <c r="N11" s="44"/>
      <c r="O11" s="45"/>
      <c r="P11" s="44"/>
      <c r="Q11" s="45"/>
      <c r="R11" s="44"/>
      <c r="S11" s="45"/>
    </row>
    <row r="12" spans="1:19" s="10" customFormat="1" ht="41.4" x14ac:dyDescent="0.6">
      <c r="A12" s="15"/>
      <c r="B12" s="65" t="s">
        <v>401</v>
      </c>
      <c r="D12" s="11" t="s">
        <v>106</v>
      </c>
      <c r="F12" s="11"/>
      <c r="G12" s="45"/>
      <c r="H12" s="11"/>
      <c r="I12" s="45"/>
      <c r="J12" s="397"/>
      <c r="K12" s="45"/>
      <c r="L12" s="44"/>
      <c r="M12" s="45"/>
      <c r="N12" s="44"/>
      <c r="O12" s="45"/>
      <c r="P12" s="44"/>
      <c r="Q12" s="45"/>
      <c r="R12" s="44"/>
      <c r="S12" s="45"/>
    </row>
    <row r="13" spans="1:19" s="10" customFormat="1" ht="41.4" x14ac:dyDescent="0.6">
      <c r="A13" s="15"/>
      <c r="B13" s="65" t="s">
        <v>402</v>
      </c>
      <c r="D13" s="11" t="s">
        <v>119</v>
      </c>
      <c r="F13" s="11"/>
      <c r="G13" s="45"/>
      <c r="H13" s="11"/>
      <c r="I13" s="45"/>
      <c r="J13" s="398"/>
      <c r="K13" s="45"/>
      <c r="L13" s="44"/>
      <c r="M13" s="45"/>
      <c r="N13" s="44"/>
      <c r="O13" s="45"/>
      <c r="P13" s="44"/>
      <c r="Q13" s="45"/>
      <c r="R13" s="44"/>
      <c r="S13" s="45"/>
    </row>
    <row r="14" spans="1:19" s="257" customFormat="1" x14ac:dyDescent="0.5">
      <c r="A14" s="256"/>
    </row>
  </sheetData>
  <mergeCells count="1">
    <mergeCell ref="J9:J13"/>
  </mergeCells>
  <pageMargins left="0.7" right="0.7" top="0.75" bottom="0.75" header="0.3" footer="0.3"/>
  <pageSetup paperSize="8" orientation="landscape" horizontalDpi="1200" verticalDpi="1200"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BF4958-F41D-F144-8B2E-F47B83DA49D6}">
  <sheetPr codeName="Sheet21">
    <tabColor rgb="FF92D050"/>
  </sheetPr>
  <dimension ref="A1:S12"/>
  <sheetViews>
    <sheetView zoomScale="80" zoomScaleNormal="80" workbookViewId="0"/>
  </sheetViews>
  <sheetFormatPr defaultColWidth="10.5" defaultRowHeight="15" x14ac:dyDescent="0.5"/>
  <cols>
    <col min="1" max="1" width="17.84765625" style="255" customWidth="1"/>
    <col min="2" max="2" width="33" style="255" customWidth="1"/>
    <col min="3" max="3" width="3" style="255" customWidth="1"/>
    <col min="4" max="4" width="19.5" style="255" customWidth="1"/>
    <col min="5" max="5" width="3" style="255" customWidth="1"/>
    <col min="6" max="6" width="25.84765625" style="255" customWidth="1"/>
    <col min="7" max="7" width="3" style="255" customWidth="1"/>
    <col min="8" max="8" width="25.84765625" style="255" customWidth="1"/>
    <col min="9" max="9" width="3" style="255" customWidth="1"/>
    <col min="10" max="10" width="39.5" style="255" customWidth="1"/>
    <col min="11" max="11" width="3" style="255" customWidth="1"/>
    <col min="12" max="12" width="39.5" style="362" customWidth="1"/>
    <col min="13" max="13" width="3" style="255" customWidth="1"/>
    <col min="14" max="14" width="39.5" style="362"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403</v>
      </c>
    </row>
    <row r="3" spans="1:19" s="45" customFormat="1" ht="310" customHeight="1" x14ac:dyDescent="0.6">
      <c r="A3" s="308" t="s">
        <v>404</v>
      </c>
      <c r="B3" s="62" t="s">
        <v>405</v>
      </c>
      <c r="D3" s="11" t="s">
        <v>1437</v>
      </c>
      <c r="F3" s="63"/>
      <c r="H3" s="63"/>
      <c r="J3" s="54"/>
      <c r="L3" s="363"/>
      <c r="N3" s="363"/>
      <c r="P3" s="44"/>
      <c r="R3" s="44"/>
    </row>
    <row r="4" spans="1:19" s="43" customFormat="1" ht="17.100000000000001" x14ac:dyDescent="0.6">
      <c r="A4" s="61"/>
      <c r="B4" s="52"/>
      <c r="D4" s="52"/>
      <c r="F4" s="52"/>
      <c r="H4" s="52"/>
      <c r="J4" s="53"/>
      <c r="L4" s="364"/>
      <c r="N4" s="367"/>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364"/>
      <c r="N6" s="364"/>
      <c r="P6" s="53"/>
      <c r="R6" s="53"/>
    </row>
    <row r="7" spans="1:19" s="43" customFormat="1" ht="69" x14ac:dyDescent="0.6">
      <c r="A7" s="61"/>
      <c r="B7" s="81" t="s">
        <v>406</v>
      </c>
      <c r="D7" s="11" t="s">
        <v>61</v>
      </c>
      <c r="F7" s="345" t="s">
        <v>560</v>
      </c>
      <c r="H7" s="11" t="str">
        <f>IF(F7=[2]Lists!$K$4,"&lt; Input URL to data source &gt;",IF(F7=[2]Lists!$K$5,"&lt; Reference section in EITI Report or URL &gt;",IF(F7=[2]Lists!$K$6,"&lt; Reference evidence of non-applicability &gt;","")))</f>
        <v/>
      </c>
      <c r="J7" s="396"/>
      <c r="L7" s="363"/>
      <c r="N7" s="363"/>
      <c r="P7" s="44"/>
      <c r="R7" s="44"/>
    </row>
    <row r="8" spans="1:19" s="43" customFormat="1" ht="55.2" x14ac:dyDescent="0.6">
      <c r="A8" s="61"/>
      <c r="B8" s="59" t="s">
        <v>407</v>
      </c>
      <c r="D8" s="11" t="s">
        <v>119</v>
      </c>
      <c r="F8" s="11" t="str">
        <f>IF(D8=[2]Lists!$K$4,"&lt; Input URL to data source &gt;",IF(D8=[2]Lists!$K$5,"&lt; Reference section in EITI Report or URL &gt;",IF(D8=[2]Lists!$K$6,"&lt; Reference evidence of non-applicability &gt;","")))</f>
        <v/>
      </c>
      <c r="H8" s="11" t="str">
        <f>IF(F8=[2]Lists!$K$4,"&lt; Input URL to data source &gt;",IF(F8=[2]Lists!$K$5,"&lt; Reference section in EITI Report or URL &gt;",IF(F8=[2]Lists!$K$6,"&lt; Reference evidence of non-applicability &gt;","")))</f>
        <v/>
      </c>
      <c r="J8" s="397"/>
      <c r="L8" s="363"/>
      <c r="N8" s="363"/>
      <c r="P8" s="44"/>
      <c r="R8" s="44"/>
    </row>
    <row r="9" spans="1:19" s="43" customFormat="1" ht="41.4" x14ac:dyDescent="0.6">
      <c r="A9" s="61"/>
      <c r="B9" s="59" t="s">
        <v>408</v>
      </c>
      <c r="D9" s="11" t="s">
        <v>119</v>
      </c>
      <c r="F9" s="11" t="str">
        <f>IF(D9=[2]Lists!$K$4,"&lt; Input URL to data source &gt;",IF(D9=[2]Lists!$K$5,"&lt; Reference section in EITI Report or URL &gt;",IF(D9=[2]Lists!$K$6,"&lt; Reference evidence of non-applicability &gt;","")))</f>
        <v/>
      </c>
      <c r="H9" s="11" t="str">
        <f>IF(F9=[2]Lists!$K$4,"&lt; Input URL to data source &gt;",IF(F9=[2]Lists!$K$5,"&lt; Reference section in EITI Report or URL &gt;",IF(F9=[2]Lists!$K$6,"&lt; Reference evidence of non-applicability &gt;","")))</f>
        <v/>
      </c>
      <c r="J9" s="397"/>
      <c r="L9" s="373"/>
      <c r="N9" s="363"/>
      <c r="P9" s="44"/>
      <c r="R9" s="44"/>
    </row>
    <row r="10" spans="1:19" s="43" customFormat="1" ht="55.2" x14ac:dyDescent="0.6">
      <c r="A10" s="61"/>
      <c r="B10" s="59" t="s">
        <v>409</v>
      </c>
      <c r="D10" s="11" t="s">
        <v>119</v>
      </c>
      <c r="F10" s="11" t="str">
        <f>IF(D10=[2]Lists!$K$4,"&lt; Input URL to data source &gt;",IF(D10=[2]Lists!$K$5,"&lt; Reference section in EITI Report or URL &gt;",IF(D10=[2]Lists!$K$6,"&lt; Reference evidence of non-applicability &gt;","")))</f>
        <v/>
      </c>
      <c r="H10" s="11" t="str">
        <f>IF(F10=[2]Lists!$K$4,"&lt; Input URL to data source &gt;",IF(F10=[2]Lists!$K$5,"&lt; Reference section in EITI Report or URL &gt;",IF(F10=[2]Lists!$K$6,"&lt; Reference evidence of non-applicability &gt;","")))</f>
        <v/>
      </c>
      <c r="J10" s="397"/>
      <c r="L10" s="363"/>
      <c r="N10" s="363"/>
      <c r="P10" s="44"/>
      <c r="R10" s="44"/>
    </row>
    <row r="11" spans="1:19" s="43" customFormat="1" ht="41.4" x14ac:dyDescent="0.6">
      <c r="A11" s="61"/>
      <c r="B11" s="59" t="s">
        <v>410</v>
      </c>
      <c r="D11" s="11" t="s">
        <v>119</v>
      </c>
      <c r="F11" s="11" t="str">
        <f>IF(D11=[2]Lists!$K$4,"&lt; Input URL to data source &gt;",IF(D11=[2]Lists!$K$5,"&lt; Reference section in EITI Report or URL &gt;",IF(D11=[2]Lists!$K$6,"&lt; Reference evidence of non-applicability &gt;","")))</f>
        <v/>
      </c>
      <c r="H11" s="11" t="str">
        <f>IF(F11=[2]Lists!$K$4,"&lt; Input URL to data source &gt;",IF(F11=[2]Lists!$K$5,"&lt; Reference section in EITI Report or URL &gt;",IF(F11=[2]Lists!$K$6,"&lt; Reference evidence of non-applicability &gt;","")))</f>
        <v/>
      </c>
      <c r="J11" s="398"/>
      <c r="L11" s="363"/>
      <c r="N11" s="363"/>
      <c r="P11" s="44"/>
      <c r="R11" s="44"/>
    </row>
    <row r="12" spans="1:19" s="257" customFormat="1" ht="27.6" x14ac:dyDescent="0.5">
      <c r="A12" s="256"/>
      <c r="B12" s="81" t="s">
        <v>411</v>
      </c>
      <c r="D12" s="370"/>
      <c r="F12" s="371"/>
      <c r="H12" s="371"/>
      <c r="J12" s="372"/>
      <c r="L12" s="368"/>
      <c r="N12" s="368"/>
      <c r="P12" s="369"/>
      <c r="R12" s="369"/>
    </row>
  </sheetData>
  <mergeCells count="1">
    <mergeCell ref="J7:J11"/>
  </mergeCells>
  <hyperlinks>
    <hyperlink ref="F7" r:id="rId1" xr:uid="{C6DB71BA-D72A-42BE-80A5-CA533CD07AA5}"/>
  </hyperlinks>
  <pageMargins left="0.7" right="0.7" top="0.75" bottom="0.75" header="0.3" footer="0.3"/>
  <pageSetup paperSize="8" orientation="landscape" horizontalDpi="1200" verticalDpi="1200"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C0FF2C-68AF-534D-BA8F-3B07235A08DB}">
  <sheetPr codeName="Sheet22">
    <tabColor rgb="FF92D050"/>
  </sheetPr>
  <dimension ref="A1:S10"/>
  <sheetViews>
    <sheetView zoomScale="80" zoomScaleNormal="80" workbookViewId="0"/>
  </sheetViews>
  <sheetFormatPr defaultColWidth="10.5" defaultRowHeight="15" x14ac:dyDescent="0.5"/>
  <cols>
    <col min="1" max="1" width="17.5" style="255" customWidth="1"/>
    <col min="2" max="2" width="38" style="255" customWidth="1"/>
    <col min="3" max="3" width="3.34765625" style="255" customWidth="1"/>
    <col min="4" max="4" width="26" style="255" customWidth="1"/>
    <col min="5" max="5" width="3.34765625" style="255" customWidth="1"/>
    <col min="6" max="6" width="26" style="255" customWidth="1"/>
    <col min="7" max="7" width="3.34765625" style="255" customWidth="1"/>
    <col min="8" max="8" width="26" style="255" customWidth="1"/>
    <col min="9" max="9" width="3.34765625"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412</v>
      </c>
    </row>
    <row r="3" spans="1:19" s="45" customFormat="1" ht="82.8" x14ac:dyDescent="0.6">
      <c r="A3" s="308" t="s">
        <v>413</v>
      </c>
      <c r="B3" s="62" t="s">
        <v>414</v>
      </c>
      <c r="D3" s="11" t="s">
        <v>1437</v>
      </c>
      <c r="F3" s="63"/>
      <c r="H3" s="63"/>
      <c r="J3" s="54"/>
      <c r="L3" s="363"/>
      <c r="N3" s="44"/>
      <c r="P3" s="44"/>
      <c r="R3" s="44"/>
    </row>
    <row r="4" spans="1:19" s="43" customFormat="1" ht="17.100000000000001" x14ac:dyDescent="0.6">
      <c r="A4" s="61"/>
      <c r="B4" s="52"/>
      <c r="D4" s="52"/>
      <c r="F4" s="52"/>
      <c r="H4" s="52"/>
      <c r="J4" s="53"/>
      <c r="L4" s="53"/>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53"/>
      <c r="N6" s="53"/>
      <c r="P6" s="53"/>
      <c r="R6" s="53"/>
    </row>
    <row r="7" spans="1:19" s="10" customFormat="1" ht="27.6" x14ac:dyDescent="0.45">
      <c r="A7" s="15"/>
      <c r="B7" s="81" t="s">
        <v>415</v>
      </c>
      <c r="D7" s="346">
        <f>11/12</f>
        <v>0.91666666666666663</v>
      </c>
      <c r="E7" s="83"/>
      <c r="F7" s="11" t="str">
        <f>IF(D7=[2]Lists!$K$4,"&lt; Input URL to data source &gt;",IF(D7=[2]Lists!$K$5,"&lt; Reference section in EITI Report or URL &gt;",IF(D7=[2]Lists!$K$6,"&lt; Reference evidence of non-applicability &gt;","")))</f>
        <v/>
      </c>
      <c r="G7" s="43"/>
      <c r="H7" s="11" t="str">
        <f>IF(F7=[2]Lists!$K$4,"&lt; Input URL to data source &gt;",IF(F7=[2]Lists!$K$5,"&lt; Reference section in EITI Report or URL &gt;",IF(F7=[2]Lists!$K$6,"&lt; Reference evidence of non-applicability &gt;","")))</f>
        <v/>
      </c>
      <c r="I7" s="43"/>
      <c r="J7" s="396"/>
      <c r="K7" s="43"/>
      <c r="L7" s="44"/>
      <c r="M7" s="43"/>
      <c r="N7" s="44"/>
      <c r="O7" s="43"/>
      <c r="P7" s="44"/>
      <c r="Q7" s="43"/>
      <c r="R7" s="44"/>
      <c r="S7" s="43"/>
    </row>
    <row r="8" spans="1:19" s="83" customFormat="1" ht="27.6" x14ac:dyDescent="0.45">
      <c r="A8" s="82"/>
      <c r="B8" s="81" t="s">
        <v>416</v>
      </c>
      <c r="D8" s="11" t="s">
        <v>561</v>
      </c>
      <c r="F8" s="11" t="str">
        <f>IF(D8=[2]Lists!$K$4,"&lt; Input URL to data source &gt;",IF(D8=[2]Lists!$K$5,"&lt; Reference section in EITI Report or URL &gt;",IF(D8=[2]Lists!$K$6,"&lt; Reference evidence of non-applicability &gt;","")))</f>
        <v/>
      </c>
      <c r="H8" s="11" t="str">
        <f>IF(F8=[2]Lists!$K$4,"&lt; Input URL to data source &gt;",IF(F8=[2]Lists!$K$5,"&lt; Reference section in EITI Report or URL &gt;",IF(F8=[2]Lists!$K$6,"&lt; Reference evidence of non-applicability &gt;","")))</f>
        <v/>
      </c>
      <c r="J8" s="397"/>
      <c r="K8" s="84"/>
      <c r="L8" s="44"/>
      <c r="M8" s="84"/>
      <c r="N8" s="44"/>
      <c r="O8" s="84"/>
      <c r="P8" s="44"/>
      <c r="Q8" s="84"/>
      <c r="R8" s="44"/>
    </row>
    <row r="9" spans="1:19" s="83" customFormat="1" ht="39" customHeight="1" x14ac:dyDescent="0.45">
      <c r="A9" s="82"/>
      <c r="B9" s="85" t="s">
        <v>417</v>
      </c>
      <c r="D9" s="11" t="s">
        <v>119</v>
      </c>
      <c r="F9" s="11" t="str">
        <f>IF(D9=[2]Lists!$K$4,"&lt; Input URL to data source &gt;",IF(D9=[2]Lists!$K$5,"&lt; Reference section in EITI Report or URL &gt;",IF(D9=[2]Lists!$K$6,"&lt; Reference evidence of non-applicability &gt;","")))</f>
        <v/>
      </c>
      <c r="H9" s="11" t="str">
        <f>IF(F9=[2]Lists!$K$4,"&lt; Input URL to data source &gt;",IF(F9=[2]Lists!$K$5,"&lt; Reference section in EITI Report or URL &gt;",IF(F9=[2]Lists!$K$6,"&lt; Reference evidence of non-applicability &gt;","")))</f>
        <v/>
      </c>
      <c r="J9" s="398"/>
      <c r="K9" s="84"/>
      <c r="L9" s="44"/>
      <c r="M9" s="84"/>
      <c r="N9" s="44"/>
      <c r="O9" s="84"/>
      <c r="P9" s="44"/>
      <c r="Q9" s="84"/>
      <c r="R9" s="44"/>
    </row>
    <row r="10" spans="1:19" s="257" customFormat="1" x14ac:dyDescent="0.5">
      <c r="A10" s="256"/>
    </row>
  </sheetData>
  <mergeCells count="1">
    <mergeCell ref="J7:J9"/>
  </mergeCells>
  <pageMargins left="0.7" right="0.7" top="0.75" bottom="0.75" header="0.3" footer="0.3"/>
  <pageSetup paperSize="8" orientation="landscape" horizontalDpi="1200" verticalDpi="12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A7FE8-2D15-A549-ADE3-B09430692E44}">
  <sheetPr codeName="Sheet23">
    <tabColor rgb="FF92D050"/>
  </sheetPr>
  <dimension ref="A1:S26"/>
  <sheetViews>
    <sheetView zoomScale="80" zoomScaleNormal="80" workbookViewId="0"/>
  </sheetViews>
  <sheetFormatPr defaultColWidth="10.5" defaultRowHeight="15" x14ac:dyDescent="0.5"/>
  <cols>
    <col min="1" max="1" width="22" style="255" customWidth="1"/>
    <col min="2" max="2" width="45.5" style="255" customWidth="1"/>
    <col min="3" max="3" width="3" style="255" customWidth="1"/>
    <col min="4" max="4" width="24.5" style="255" customWidth="1"/>
    <col min="5" max="5" width="3" style="255" customWidth="1"/>
    <col min="6" max="6" width="24.5" style="255" customWidth="1"/>
    <col min="7" max="7" width="3" style="255" customWidth="1"/>
    <col min="8" max="8" width="24.5" style="255" customWidth="1"/>
    <col min="9" max="9" width="3"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418</v>
      </c>
    </row>
    <row r="3" spans="1:19" s="45" customFormat="1" ht="138" x14ac:dyDescent="0.6">
      <c r="A3" s="308" t="s">
        <v>419</v>
      </c>
      <c r="B3" s="62" t="s">
        <v>420</v>
      </c>
      <c r="D3" s="11" t="s">
        <v>1437</v>
      </c>
      <c r="F3" s="63"/>
      <c r="H3" s="63"/>
      <c r="J3" s="54"/>
      <c r="L3" s="363"/>
      <c r="N3" s="44"/>
      <c r="P3" s="44"/>
      <c r="R3" s="44"/>
    </row>
    <row r="4" spans="1:19" s="43" customFormat="1" ht="17.100000000000001" x14ac:dyDescent="0.6">
      <c r="A4" s="61"/>
      <c r="B4" s="52"/>
      <c r="D4" s="52"/>
      <c r="F4" s="52"/>
      <c r="H4" s="52"/>
      <c r="J4" s="53"/>
      <c r="L4" s="53"/>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53"/>
      <c r="N6" s="53"/>
      <c r="P6" s="53"/>
      <c r="R6" s="53"/>
    </row>
    <row r="7" spans="1:19" s="10" customFormat="1" ht="110.4" x14ac:dyDescent="0.6">
      <c r="A7" s="15"/>
      <c r="B7" s="86" t="s">
        <v>421</v>
      </c>
      <c r="D7" s="11" t="s">
        <v>543</v>
      </c>
      <c r="F7" s="11" t="s">
        <v>562</v>
      </c>
      <c r="G7" s="43"/>
      <c r="H7" s="11" t="str">
        <f>IF(F7=[2]Lists!$K$4,"&lt; Input URL to data source &gt;",IF(F7=[2]Lists!$K$5,"&lt; Reference section in EITI Report or URL &gt;",IF(F7=[2]Lists!$K$6,"&lt; Reference evidence of non-applicability &gt;","")))</f>
        <v/>
      </c>
      <c r="I7" s="43"/>
      <c r="J7" s="396"/>
      <c r="K7" s="43"/>
      <c r="L7" s="44"/>
      <c r="M7" s="43"/>
      <c r="N7" s="44"/>
      <c r="O7" s="43"/>
      <c r="P7" s="44"/>
      <c r="Q7" s="43"/>
      <c r="R7" s="44"/>
      <c r="S7" s="43"/>
    </row>
    <row r="8" spans="1:19" s="10" customFormat="1" ht="27.6" x14ac:dyDescent="0.6">
      <c r="A8" s="15"/>
      <c r="B8" s="86" t="s">
        <v>422</v>
      </c>
      <c r="D8" s="11" t="s">
        <v>543</v>
      </c>
      <c r="F8" s="11" t="s">
        <v>544</v>
      </c>
      <c r="G8" s="45"/>
      <c r="H8" s="11" t="str">
        <f>IF(F8=[2]Lists!$K$4,"&lt; Input URL to data source &gt;",IF(F8=[2]Lists!$K$5,"&lt; Reference section in EITI Report or URL &gt;",IF(F8=[2]Lists!$K$6,"&lt; Reference evidence of non-applicability &gt;","")))</f>
        <v/>
      </c>
      <c r="I8" s="45"/>
      <c r="J8" s="397"/>
      <c r="K8" s="45"/>
      <c r="L8" s="44"/>
      <c r="M8" s="45"/>
      <c r="N8" s="44"/>
      <c r="O8" s="45"/>
      <c r="P8" s="44"/>
      <c r="Q8" s="45"/>
      <c r="R8" s="44"/>
      <c r="S8" s="45"/>
    </row>
    <row r="9" spans="1:19" s="10" customFormat="1" ht="27.6" x14ac:dyDescent="0.6">
      <c r="A9" s="15"/>
      <c r="B9" s="86" t="s">
        <v>423</v>
      </c>
      <c r="D9" s="11" t="s">
        <v>543</v>
      </c>
      <c r="F9" s="11" t="s">
        <v>544</v>
      </c>
      <c r="G9" s="43"/>
      <c r="H9" s="11" t="str">
        <f>IF(F9=[2]Lists!$K$4,"&lt; Input URL to data source &gt;",IF(F9=[2]Lists!$K$5,"&lt; Reference section in EITI Report or URL &gt;",IF(F9=[2]Lists!$K$6,"&lt; Reference evidence of non-applicability &gt;","")))</f>
        <v/>
      </c>
      <c r="I9" s="43"/>
      <c r="J9" s="397"/>
      <c r="K9" s="43"/>
      <c r="L9" s="44"/>
      <c r="M9" s="43"/>
      <c r="N9" s="44"/>
      <c r="O9" s="43"/>
      <c r="P9" s="44"/>
      <c r="Q9" s="43"/>
      <c r="R9" s="44"/>
      <c r="S9" s="43"/>
    </row>
    <row r="10" spans="1:19" s="10" customFormat="1" ht="13.8" x14ac:dyDescent="0.6">
      <c r="A10" s="15"/>
      <c r="B10" s="86" t="s">
        <v>424</v>
      </c>
      <c r="D10" s="11" t="s">
        <v>543</v>
      </c>
      <c r="F10" s="11" t="s">
        <v>544</v>
      </c>
      <c r="G10" s="45"/>
      <c r="H10" s="11" t="str">
        <f>IF(F10=[2]Lists!$K$4,"&lt; Input URL to data source &gt;",IF(F10=[2]Lists!$K$5,"&lt; Reference section in EITI Report or URL &gt;",IF(F10=[2]Lists!$K$6,"&lt; Reference evidence of non-applicability &gt;","")))</f>
        <v/>
      </c>
      <c r="I10" s="45"/>
      <c r="J10" s="397"/>
      <c r="K10" s="45"/>
      <c r="L10" s="44"/>
      <c r="M10" s="45"/>
      <c r="N10" s="44"/>
      <c r="O10" s="45"/>
      <c r="P10" s="44"/>
      <c r="Q10" s="45"/>
      <c r="R10" s="44"/>
      <c r="S10" s="45"/>
    </row>
    <row r="11" spans="1:19" s="10" customFormat="1" ht="17.100000000000001" x14ac:dyDescent="0.6">
      <c r="A11" s="15"/>
      <c r="B11" s="86" t="s">
        <v>425</v>
      </c>
      <c r="D11" s="11" t="s">
        <v>543</v>
      </c>
      <c r="F11" s="11" t="s">
        <v>544</v>
      </c>
      <c r="G11" s="43"/>
      <c r="H11" s="11" t="str">
        <f>IF(F11=[2]Lists!$K$4,"&lt; Input URL to data source &gt;",IF(F11=[2]Lists!$K$5,"&lt; Reference section in EITI Report or URL &gt;",IF(F11=[2]Lists!$K$6,"&lt; Reference evidence of non-applicability &gt;","")))</f>
        <v/>
      </c>
      <c r="I11" s="43"/>
      <c r="J11" s="397"/>
      <c r="K11" s="43"/>
      <c r="L11" s="44"/>
      <c r="M11" s="43"/>
      <c r="N11" s="44"/>
      <c r="O11" s="43"/>
      <c r="P11" s="44"/>
      <c r="Q11" s="43"/>
      <c r="R11" s="44"/>
      <c r="S11" s="43"/>
    </row>
    <row r="12" spans="1:19" s="10" customFormat="1" ht="27.6" x14ac:dyDescent="0.5">
      <c r="A12" s="15"/>
      <c r="B12" s="86" t="s">
        <v>426</v>
      </c>
      <c r="D12" s="11" t="s">
        <v>543</v>
      </c>
      <c r="F12" s="11" t="s">
        <v>554</v>
      </c>
      <c r="G12" s="258"/>
      <c r="H12" s="11" t="str">
        <f>IF(F12=[2]Lists!$K$4,"&lt; Input URL to data source &gt;",IF(F12=[2]Lists!$K$5,"&lt; Reference section in EITI Report or URL &gt;",IF(F12=[2]Lists!$K$6,"&lt; Reference evidence of non-applicability &gt;","")))</f>
        <v/>
      </c>
      <c r="I12" s="258"/>
      <c r="J12" s="397"/>
      <c r="K12" s="258"/>
      <c r="L12" s="44"/>
      <c r="M12" s="258"/>
      <c r="N12" s="44"/>
      <c r="O12" s="258"/>
      <c r="P12" s="44"/>
      <c r="Q12" s="258"/>
      <c r="R12" s="44"/>
      <c r="S12" s="258"/>
    </row>
    <row r="13" spans="1:19" s="76" customFormat="1" ht="41.4" x14ac:dyDescent="0.5">
      <c r="A13" s="75"/>
      <c r="B13" s="87" t="s">
        <v>427</v>
      </c>
      <c r="D13" s="11" t="s">
        <v>119</v>
      </c>
      <c r="F13" s="78"/>
      <c r="G13" s="264"/>
      <c r="H13" s="78"/>
      <c r="I13" s="264"/>
      <c r="J13" s="397"/>
      <c r="K13" s="264"/>
      <c r="L13" s="79"/>
      <c r="M13" s="264"/>
      <c r="N13" s="79"/>
      <c r="O13" s="264"/>
      <c r="P13" s="79"/>
      <c r="Q13" s="264"/>
      <c r="R13" s="79"/>
      <c r="S13" s="264"/>
    </row>
    <row r="14" spans="1:19" s="76" customFormat="1" ht="27.6" x14ac:dyDescent="0.5">
      <c r="A14" s="75"/>
      <c r="B14" s="65" t="s">
        <v>428</v>
      </c>
      <c r="D14" s="11" t="s">
        <v>119</v>
      </c>
      <c r="F14" s="78"/>
      <c r="G14" s="264"/>
      <c r="H14" s="78"/>
      <c r="I14" s="264"/>
      <c r="J14" s="397"/>
      <c r="K14" s="264"/>
      <c r="L14" s="79"/>
      <c r="M14" s="264"/>
      <c r="N14" s="79"/>
      <c r="O14" s="264"/>
      <c r="P14" s="79"/>
      <c r="Q14" s="264"/>
      <c r="R14" s="79"/>
      <c r="S14" s="264"/>
    </row>
    <row r="15" spans="1:19" s="76" customFormat="1" ht="41.4" x14ac:dyDescent="0.5">
      <c r="A15" s="75"/>
      <c r="B15" s="65" t="s">
        <v>429</v>
      </c>
      <c r="D15" s="11" t="s">
        <v>119</v>
      </c>
      <c r="F15" s="78"/>
      <c r="G15" s="264"/>
      <c r="H15" s="78"/>
      <c r="I15" s="264"/>
      <c r="J15" s="397"/>
      <c r="K15" s="264"/>
      <c r="L15" s="79"/>
      <c r="M15" s="264"/>
      <c r="N15" s="79"/>
      <c r="O15" s="264"/>
      <c r="P15" s="79"/>
      <c r="Q15" s="264"/>
      <c r="R15" s="79"/>
      <c r="S15" s="264"/>
    </row>
    <row r="16" spans="1:19" s="76" customFormat="1" ht="82.8" x14ac:dyDescent="0.5">
      <c r="A16" s="75"/>
      <c r="B16" s="65" t="s">
        <v>430</v>
      </c>
      <c r="D16" s="11" t="s">
        <v>119</v>
      </c>
      <c r="F16" s="78"/>
      <c r="G16" s="264"/>
      <c r="H16" s="78"/>
      <c r="I16" s="264"/>
      <c r="J16" s="397"/>
      <c r="K16" s="264"/>
      <c r="L16" s="79"/>
      <c r="M16" s="264"/>
      <c r="N16" s="79"/>
      <c r="O16" s="264"/>
      <c r="P16" s="79"/>
      <c r="Q16" s="264"/>
      <c r="R16" s="79"/>
      <c r="S16" s="264"/>
    </row>
    <row r="17" spans="1:19" s="76" customFormat="1" ht="41.4" x14ac:dyDescent="0.5">
      <c r="A17" s="75"/>
      <c r="B17" s="65" t="s">
        <v>431</v>
      </c>
      <c r="D17" s="11" t="s">
        <v>119</v>
      </c>
      <c r="F17" s="78"/>
      <c r="G17" s="264"/>
      <c r="H17" s="78"/>
      <c r="I17" s="264"/>
      <c r="J17" s="397"/>
      <c r="K17" s="264"/>
      <c r="L17" s="79"/>
      <c r="M17" s="264"/>
      <c r="N17" s="79"/>
      <c r="O17" s="264"/>
      <c r="P17" s="79"/>
      <c r="Q17" s="264"/>
      <c r="R17" s="79"/>
      <c r="S17" s="264"/>
    </row>
    <row r="18" spans="1:19" s="76" customFormat="1" ht="69" x14ac:dyDescent="0.5">
      <c r="A18" s="75"/>
      <c r="B18" s="65" t="s">
        <v>432</v>
      </c>
      <c r="D18" s="11" t="s">
        <v>119</v>
      </c>
      <c r="F18" s="78"/>
      <c r="G18" s="264"/>
      <c r="H18" s="78"/>
      <c r="I18" s="264"/>
      <c r="J18" s="397"/>
      <c r="K18" s="264"/>
      <c r="L18" s="79"/>
      <c r="M18" s="264"/>
      <c r="N18" s="79"/>
      <c r="O18" s="264"/>
      <c r="P18" s="79"/>
      <c r="Q18" s="264"/>
      <c r="R18" s="79"/>
      <c r="S18" s="264"/>
    </row>
    <row r="19" spans="1:19" s="76" customFormat="1" ht="55.2" x14ac:dyDescent="0.5">
      <c r="A19" s="75"/>
      <c r="B19" s="65" t="s">
        <v>433</v>
      </c>
      <c r="D19" s="11" t="s">
        <v>119</v>
      </c>
      <c r="F19" s="78"/>
      <c r="G19" s="264"/>
      <c r="H19" s="78"/>
      <c r="I19" s="264"/>
      <c r="J19" s="397"/>
      <c r="K19" s="264"/>
      <c r="L19" s="79"/>
      <c r="M19" s="264"/>
      <c r="N19" s="79"/>
      <c r="O19" s="264"/>
      <c r="P19" s="79"/>
      <c r="Q19" s="264"/>
      <c r="R19" s="79"/>
      <c r="S19" s="264"/>
    </row>
    <row r="20" spans="1:19" s="76" customFormat="1" ht="27.6" x14ac:dyDescent="0.5">
      <c r="A20" s="75"/>
      <c r="B20" s="65" t="s">
        <v>434</v>
      </c>
      <c r="D20" s="11" t="s">
        <v>119</v>
      </c>
      <c r="F20" s="78"/>
      <c r="G20" s="264"/>
      <c r="H20" s="78"/>
      <c r="I20" s="264"/>
      <c r="J20" s="397"/>
      <c r="K20" s="264"/>
      <c r="L20" s="79"/>
      <c r="M20" s="264"/>
      <c r="N20" s="79"/>
      <c r="O20" s="264"/>
      <c r="P20" s="79"/>
      <c r="Q20" s="264"/>
      <c r="R20" s="79"/>
      <c r="S20" s="264"/>
    </row>
    <row r="21" spans="1:19" s="76" customFormat="1" ht="55.2" x14ac:dyDescent="0.5">
      <c r="A21" s="75"/>
      <c r="B21" s="87" t="s">
        <v>435</v>
      </c>
      <c r="D21" s="11" t="s">
        <v>119</v>
      </c>
      <c r="F21" s="78"/>
      <c r="G21" s="264"/>
      <c r="H21" s="78"/>
      <c r="I21" s="264"/>
      <c r="J21" s="397"/>
      <c r="K21" s="264"/>
      <c r="L21" s="79"/>
      <c r="M21" s="264"/>
      <c r="N21" s="79"/>
      <c r="O21" s="264"/>
      <c r="P21" s="79"/>
      <c r="Q21" s="264"/>
      <c r="R21" s="79"/>
      <c r="S21" s="264"/>
    </row>
    <row r="22" spans="1:19" s="76" customFormat="1" ht="41.4" x14ac:dyDescent="0.5">
      <c r="A22" s="75"/>
      <c r="B22" s="65" t="s">
        <v>436</v>
      </c>
      <c r="D22" s="11" t="s">
        <v>119</v>
      </c>
      <c r="F22" s="78"/>
      <c r="G22" s="264"/>
      <c r="H22" s="78"/>
      <c r="I22" s="264"/>
      <c r="J22" s="397"/>
      <c r="K22" s="264"/>
      <c r="L22" s="79"/>
      <c r="M22" s="264"/>
      <c r="N22" s="79"/>
      <c r="O22" s="264"/>
      <c r="P22" s="79"/>
      <c r="Q22" s="264"/>
      <c r="R22" s="79"/>
      <c r="S22" s="264"/>
    </row>
    <row r="23" spans="1:19" s="76" customFormat="1" ht="27.6" x14ac:dyDescent="0.5">
      <c r="A23" s="75"/>
      <c r="B23" s="65" t="s">
        <v>437</v>
      </c>
      <c r="D23" s="11" t="s">
        <v>119</v>
      </c>
      <c r="F23" s="78"/>
      <c r="G23" s="264"/>
      <c r="H23" s="78"/>
      <c r="I23" s="264"/>
      <c r="J23" s="397"/>
      <c r="K23" s="264"/>
      <c r="L23" s="79"/>
      <c r="M23" s="264"/>
      <c r="N23" s="79"/>
      <c r="O23" s="264"/>
      <c r="P23" s="79"/>
      <c r="Q23" s="264"/>
      <c r="R23" s="79"/>
      <c r="S23" s="264"/>
    </row>
    <row r="24" spans="1:19" s="76" customFormat="1" ht="41.4" x14ac:dyDescent="0.5">
      <c r="A24" s="75"/>
      <c r="B24" s="65" t="s">
        <v>438</v>
      </c>
      <c r="D24" s="11" t="s">
        <v>119</v>
      </c>
      <c r="F24" s="78"/>
      <c r="G24" s="264"/>
      <c r="H24" s="78"/>
      <c r="I24" s="264"/>
      <c r="J24" s="397"/>
      <c r="K24" s="264"/>
      <c r="L24" s="79"/>
      <c r="M24" s="264"/>
      <c r="N24" s="79"/>
      <c r="O24" s="264"/>
      <c r="P24" s="79"/>
      <c r="Q24" s="264"/>
      <c r="R24" s="79"/>
      <c r="S24" s="264"/>
    </row>
    <row r="25" spans="1:19" s="76" customFormat="1" ht="27.6" x14ac:dyDescent="0.5">
      <c r="A25" s="75"/>
      <c r="B25" s="65" t="s">
        <v>439</v>
      </c>
      <c r="D25" s="11" t="s">
        <v>119</v>
      </c>
      <c r="F25" s="78"/>
      <c r="G25" s="264"/>
      <c r="H25" s="78"/>
      <c r="I25" s="264"/>
      <c r="J25" s="398"/>
      <c r="K25" s="264"/>
      <c r="L25" s="79"/>
      <c r="M25" s="264"/>
      <c r="N25" s="79"/>
      <c r="O25" s="264"/>
      <c r="P25" s="79"/>
      <c r="Q25" s="264"/>
      <c r="R25" s="79"/>
      <c r="S25" s="264"/>
    </row>
    <row r="26" spans="1:19" s="257" customFormat="1" x14ac:dyDescent="0.5">
      <c r="A26" s="256"/>
      <c r="B26" s="265"/>
    </row>
  </sheetData>
  <mergeCells count="1">
    <mergeCell ref="J7:J25"/>
  </mergeCells>
  <pageMargins left="0.7" right="0.7" top="0.75" bottom="0.75" header="0.3" footer="0.3"/>
  <pageSetup paperSize="8" orientation="landscape" horizontalDpi="1200" verticalDpi="1200"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B907A-FC08-B84C-958C-237D01DAB50B}">
  <sheetPr codeName="Sheet24">
    <tabColor rgb="FF92D050"/>
  </sheetPr>
  <dimension ref="A1:S15"/>
  <sheetViews>
    <sheetView zoomScale="80" zoomScaleNormal="80" workbookViewId="0"/>
  </sheetViews>
  <sheetFormatPr defaultColWidth="10.5" defaultRowHeight="15" x14ac:dyDescent="0.5"/>
  <cols>
    <col min="1" max="1" width="16" style="255" customWidth="1"/>
    <col min="2" max="2" width="46.34765625" style="255" customWidth="1"/>
    <col min="3" max="3" width="3.34765625" style="255" customWidth="1"/>
    <col min="4" max="4" width="25.84765625" style="255" customWidth="1"/>
    <col min="5" max="5" width="3.34765625" style="255" customWidth="1"/>
    <col min="6" max="6" width="25.84765625" style="255" customWidth="1"/>
    <col min="7" max="7" width="3.34765625" style="255" customWidth="1"/>
    <col min="8" max="8" width="25.84765625" style="255" customWidth="1"/>
    <col min="9" max="9" width="3.34765625"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440</v>
      </c>
    </row>
    <row r="3" spans="1:19" s="45" customFormat="1" ht="69" x14ac:dyDescent="0.6">
      <c r="A3" s="308" t="s">
        <v>441</v>
      </c>
      <c r="B3" s="62" t="s">
        <v>442</v>
      </c>
      <c r="D3" s="11" t="s">
        <v>1437</v>
      </c>
      <c r="F3" s="63"/>
      <c r="H3" s="63"/>
      <c r="J3" s="54"/>
      <c r="L3" s="363"/>
      <c r="N3" s="44"/>
      <c r="P3" s="44"/>
      <c r="R3" s="44"/>
    </row>
    <row r="4" spans="1:19" s="43" customFormat="1" ht="17.100000000000001" x14ac:dyDescent="0.6">
      <c r="A4" s="61"/>
      <c r="B4" s="52"/>
      <c r="D4" s="52"/>
      <c r="F4" s="52"/>
      <c r="H4" s="52"/>
      <c r="J4" s="53"/>
      <c r="L4" s="53"/>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53"/>
      <c r="N6" s="53"/>
      <c r="P6" s="53"/>
      <c r="R6" s="53"/>
    </row>
    <row r="7" spans="1:19" s="10" customFormat="1" ht="96.6" x14ac:dyDescent="0.6">
      <c r="A7" s="15"/>
      <c r="B7" s="59" t="s">
        <v>443</v>
      </c>
      <c r="D7" s="11" t="s">
        <v>543</v>
      </c>
      <c r="F7" s="11" t="s">
        <v>563</v>
      </c>
      <c r="G7" s="43"/>
      <c r="H7" s="347" t="s">
        <v>564</v>
      </c>
      <c r="I7" s="43"/>
      <c r="J7" s="396"/>
      <c r="K7" s="43"/>
      <c r="L7" s="44"/>
      <c r="M7" s="43"/>
      <c r="N7" s="44"/>
      <c r="O7" s="43"/>
      <c r="P7" s="44"/>
      <c r="Q7" s="43"/>
      <c r="R7" s="44"/>
      <c r="S7" s="43"/>
    </row>
    <row r="8" spans="1:19" s="10" customFormat="1" ht="41.4" x14ac:dyDescent="0.6">
      <c r="A8" s="15"/>
      <c r="B8" s="65" t="s">
        <v>444</v>
      </c>
      <c r="D8" s="11" t="s">
        <v>119</v>
      </c>
      <c r="F8" s="11"/>
      <c r="G8" s="43"/>
      <c r="H8" s="11"/>
      <c r="I8" s="43"/>
      <c r="J8" s="397"/>
      <c r="K8" s="43"/>
      <c r="L8" s="44"/>
      <c r="M8" s="43"/>
      <c r="N8" s="44"/>
      <c r="O8" s="43"/>
      <c r="P8" s="44"/>
      <c r="Q8" s="43"/>
      <c r="R8" s="44"/>
      <c r="S8" s="43"/>
    </row>
    <row r="9" spans="1:19" s="10" customFormat="1" ht="27.6" x14ac:dyDescent="0.6">
      <c r="A9" s="15"/>
      <c r="B9" s="65" t="s">
        <v>445</v>
      </c>
      <c r="D9" s="348">
        <v>26405037.590000004</v>
      </c>
      <c r="F9" s="70" t="str">
        <f>IF(D9=[2]Lists!$K$4,"&lt; Input URL to data source &gt;",IF(D9=[2]Lists!$K$5,"&lt; Reference section in EITI Report &gt;",IF(D9=[2]Lists!$K$6,"&lt; Reference evidence of non-applicability &gt;","")))</f>
        <v/>
      </c>
      <c r="G9" s="45"/>
      <c r="H9" s="70" t="str">
        <f>IF(F9=[2]Lists!$K$4,"&lt; Input URL to data source &gt;",IF(F9=[2]Lists!$K$5,"&lt; Reference section in EITI Report &gt;",IF(F9=[2]Lists!$K$6,"&lt; Reference evidence of non-applicability &gt;","")))</f>
        <v/>
      </c>
      <c r="I9" s="45"/>
      <c r="J9" s="397"/>
      <c r="K9" s="45"/>
      <c r="L9" s="44"/>
      <c r="M9" s="45"/>
      <c r="N9" s="44"/>
      <c r="O9" s="45"/>
      <c r="P9" s="44"/>
      <c r="Q9" s="45"/>
      <c r="R9" s="44"/>
      <c r="S9" s="45"/>
    </row>
    <row r="10" spans="1:19" s="10" customFormat="1" ht="41.4" x14ac:dyDescent="0.6">
      <c r="A10" s="15"/>
      <c r="B10" s="65" t="s">
        <v>446</v>
      </c>
      <c r="D10" s="11" t="s">
        <v>119</v>
      </c>
      <c r="F10" s="11"/>
      <c r="G10" s="43"/>
      <c r="H10" s="11"/>
      <c r="I10" s="43"/>
      <c r="J10" s="397"/>
      <c r="K10" s="43"/>
      <c r="L10" s="44"/>
      <c r="M10" s="43"/>
      <c r="N10" s="44"/>
      <c r="O10" s="43"/>
      <c r="P10" s="44"/>
      <c r="Q10" s="43"/>
      <c r="R10" s="44"/>
      <c r="S10" s="43"/>
    </row>
    <row r="11" spans="1:19" s="10" customFormat="1" ht="55.2" x14ac:dyDescent="0.6">
      <c r="A11" s="15"/>
      <c r="B11" s="65" t="s">
        <v>447</v>
      </c>
      <c r="D11" s="11" t="s">
        <v>119</v>
      </c>
      <c r="F11" s="11"/>
      <c r="G11" s="43"/>
      <c r="H11" s="11"/>
      <c r="I11" s="43"/>
      <c r="J11" s="397"/>
      <c r="K11" s="43"/>
      <c r="L11" s="44"/>
      <c r="M11" s="43"/>
      <c r="N11" s="44"/>
      <c r="O11" s="43"/>
      <c r="P11" s="44"/>
      <c r="Q11" s="43"/>
      <c r="R11" s="44"/>
      <c r="S11" s="43"/>
    </row>
    <row r="12" spans="1:19" s="10" customFormat="1" ht="69" x14ac:dyDescent="0.6">
      <c r="A12" s="15"/>
      <c r="B12" s="65" t="s">
        <v>448</v>
      </c>
      <c r="D12" s="11" t="s">
        <v>119</v>
      </c>
      <c r="F12" s="11"/>
      <c r="G12" s="43"/>
      <c r="H12" s="11"/>
      <c r="I12" s="43"/>
      <c r="J12" s="397"/>
      <c r="K12" s="43"/>
      <c r="L12" s="44"/>
      <c r="M12" s="43"/>
      <c r="N12" s="44"/>
      <c r="O12" s="43"/>
      <c r="P12" s="44"/>
      <c r="Q12" s="43"/>
      <c r="R12" s="44"/>
      <c r="S12" s="43"/>
    </row>
    <row r="13" spans="1:19" s="10" customFormat="1" ht="69" x14ac:dyDescent="0.6">
      <c r="A13" s="15"/>
      <c r="B13" s="65" t="s">
        <v>449</v>
      </c>
      <c r="D13" s="11" t="s">
        <v>119</v>
      </c>
      <c r="F13" s="11"/>
      <c r="G13" s="43"/>
      <c r="H13" s="11"/>
      <c r="I13" s="43"/>
      <c r="J13" s="397"/>
      <c r="K13" s="43"/>
      <c r="L13" s="44"/>
      <c r="M13" s="43"/>
      <c r="N13" s="44"/>
      <c r="O13" s="43"/>
      <c r="P13" s="44"/>
      <c r="Q13" s="43"/>
      <c r="R13" s="44"/>
      <c r="S13" s="43"/>
    </row>
    <row r="14" spans="1:19" s="10" customFormat="1" ht="41.4" x14ac:dyDescent="0.6">
      <c r="A14" s="15"/>
      <c r="B14" s="59" t="s">
        <v>450</v>
      </c>
      <c r="D14" s="11" t="s">
        <v>106</v>
      </c>
      <c r="F14" s="11" t="str">
        <f>IF(D14=[2]Lists!$K$4,"&lt; Input URL to data source &gt;",IF(D14=[2]Lists!$K$5,"&lt; Reference section in EITI Report or URL &gt;",IF(D14=[2]Lists!$K$6,"&lt; Reference evidence of non-applicability &gt;","")))</f>
        <v/>
      </c>
      <c r="G14" s="43"/>
      <c r="H14" s="11" t="str">
        <f>IF(F14=[2]Lists!$K$4,"&lt; Input URL to data source &gt;",IF(F14=[2]Lists!$K$5,"&lt; Reference section in EITI Report or URL &gt;",IF(F14=[2]Lists!$K$6,"&lt; Reference evidence of non-applicability &gt;","")))</f>
        <v/>
      </c>
      <c r="I14" s="43"/>
      <c r="J14" s="398"/>
      <c r="K14" s="43"/>
      <c r="L14" s="44"/>
      <c r="M14" s="43"/>
      <c r="N14" s="44"/>
      <c r="O14" s="43"/>
      <c r="P14" s="44"/>
      <c r="Q14" s="43"/>
      <c r="R14" s="44"/>
      <c r="S14" s="43"/>
    </row>
    <row r="15" spans="1:19" s="257" customFormat="1" x14ac:dyDescent="0.5">
      <c r="A15" s="256"/>
    </row>
  </sheetData>
  <mergeCells count="1">
    <mergeCell ref="J7:J14"/>
  </mergeCells>
  <hyperlinks>
    <hyperlink ref="H7" r:id="rId1" xr:uid="{00E37744-9793-4B40-A2EB-B4CAD6771F8F}"/>
  </hyperlinks>
  <pageMargins left="0.7" right="0.7" top="0.75" bottom="0.75" header="0.3" footer="0.3"/>
  <pageSetup paperSize="8" orientation="landscape" horizontalDpi="1200" verticalDpi="1200" r:id="rId2"/>
  <headerFooter>
    <oddHeader>&amp;C&amp;G</oddHeader>
  </headerFooter>
  <legacyDrawing r:id="rId3"/>
  <legacyDrawingHF r:id="rId4"/>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34223-E71A-8C42-884A-40C9768716A0}">
  <sheetPr codeName="Sheet25">
    <tabColor rgb="FF92D050"/>
  </sheetPr>
  <dimension ref="A1:T22"/>
  <sheetViews>
    <sheetView zoomScale="80" zoomScaleNormal="80" workbookViewId="0"/>
  </sheetViews>
  <sheetFormatPr defaultColWidth="10.5" defaultRowHeight="15" x14ac:dyDescent="0.5"/>
  <cols>
    <col min="1" max="1" width="18.34765625" style="260" customWidth="1"/>
    <col min="2" max="2" width="37.84765625" style="255" customWidth="1"/>
    <col min="3" max="3" width="3" style="255" customWidth="1"/>
    <col min="4" max="4" width="27" style="255" customWidth="1"/>
    <col min="5" max="5" width="3" style="255" customWidth="1"/>
    <col min="6" max="6" width="27" style="255" customWidth="1"/>
    <col min="7" max="7" width="3" style="255" customWidth="1"/>
    <col min="8" max="8" width="27" style="255" customWidth="1"/>
    <col min="9" max="9" width="3"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451</v>
      </c>
    </row>
    <row r="3" spans="1:19" s="45" customFormat="1" ht="82.8" x14ac:dyDescent="0.6">
      <c r="A3" s="308" t="s">
        <v>452</v>
      </c>
      <c r="B3" s="62" t="s">
        <v>453</v>
      </c>
      <c r="D3" s="11" t="s">
        <v>1437</v>
      </c>
      <c r="F3" s="63"/>
      <c r="H3" s="63"/>
      <c r="J3" s="54"/>
      <c r="L3" s="363"/>
      <c r="N3" s="44"/>
      <c r="P3" s="44"/>
      <c r="R3" s="44"/>
    </row>
    <row r="4" spans="1:19" s="43" customFormat="1" ht="17.100000000000001" x14ac:dyDescent="0.6">
      <c r="A4" s="73"/>
      <c r="B4" s="52"/>
      <c r="D4" s="52"/>
      <c r="F4" s="52"/>
      <c r="H4" s="52"/>
      <c r="J4" s="53"/>
      <c r="L4" s="53"/>
    </row>
    <row r="5" spans="1:19" s="58" customFormat="1" ht="68.400000000000006" x14ac:dyDescent="0.6">
      <c r="A5" s="72"/>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73"/>
      <c r="B6" s="52"/>
      <c r="D6" s="52"/>
      <c r="F6" s="52"/>
      <c r="H6" s="52"/>
      <c r="J6" s="53"/>
      <c r="L6" s="53"/>
      <c r="N6" s="53"/>
      <c r="P6" s="53"/>
      <c r="R6" s="53"/>
    </row>
    <row r="7" spans="1:19" s="45" customFormat="1" ht="27.6" x14ac:dyDescent="0.6">
      <c r="A7" s="308" t="s">
        <v>117</v>
      </c>
      <c r="B7" s="62" t="s">
        <v>454</v>
      </c>
      <c r="D7" s="11" t="s">
        <v>61</v>
      </c>
      <c r="F7" s="63"/>
      <c r="H7" s="63"/>
      <c r="J7" s="54"/>
      <c r="L7" s="44"/>
      <c r="N7" s="44"/>
      <c r="P7" s="44"/>
      <c r="R7" s="44"/>
    </row>
    <row r="8" spans="1:19" s="43" customFormat="1" ht="17.100000000000001" x14ac:dyDescent="0.6">
      <c r="A8" s="73"/>
      <c r="B8" s="52"/>
      <c r="D8" s="52"/>
      <c r="F8" s="52"/>
      <c r="H8" s="52"/>
      <c r="J8" s="53"/>
      <c r="L8" s="53"/>
      <c r="N8" s="53"/>
      <c r="P8" s="53"/>
      <c r="R8" s="53"/>
    </row>
    <row r="9" spans="1:19" s="10" customFormat="1" ht="179.4" x14ac:dyDescent="0.6">
      <c r="A9" s="394" t="s">
        <v>455</v>
      </c>
      <c r="B9" s="59" t="s">
        <v>456</v>
      </c>
      <c r="D9" s="11" t="s">
        <v>543</v>
      </c>
      <c r="F9" s="11" t="s">
        <v>565</v>
      </c>
      <c r="G9" s="43"/>
      <c r="H9" s="11" t="s">
        <v>566</v>
      </c>
      <c r="I9" s="43"/>
      <c r="J9" s="396"/>
      <c r="K9" s="43"/>
      <c r="L9" s="44"/>
      <c r="M9" s="43"/>
      <c r="N9" s="44"/>
      <c r="O9" s="43"/>
      <c r="P9" s="44"/>
      <c r="Q9" s="43"/>
      <c r="R9" s="44"/>
      <c r="S9" s="43"/>
    </row>
    <row r="10" spans="1:19" s="10" customFormat="1" ht="27.6" x14ac:dyDescent="0.6">
      <c r="A10" s="405"/>
      <c r="B10" s="65" t="s">
        <v>457</v>
      </c>
      <c r="D10" s="11" t="s">
        <v>119</v>
      </c>
      <c r="F10" s="11"/>
      <c r="G10" s="43"/>
      <c r="H10" s="11"/>
      <c r="I10" s="43"/>
      <c r="J10" s="397"/>
      <c r="K10" s="43"/>
      <c r="L10" s="44"/>
      <c r="M10" s="43"/>
      <c r="N10" s="44"/>
      <c r="O10" s="43"/>
      <c r="P10" s="44"/>
      <c r="Q10" s="43"/>
      <c r="R10" s="44"/>
      <c r="S10" s="43"/>
    </row>
    <row r="11" spans="1:19" s="10" customFormat="1" ht="69" x14ac:dyDescent="0.6">
      <c r="A11" s="405"/>
      <c r="B11" s="65" t="s">
        <v>458</v>
      </c>
      <c r="D11" s="11" t="s">
        <v>119</v>
      </c>
      <c r="F11" s="11"/>
      <c r="G11" s="45"/>
      <c r="H11" s="11"/>
      <c r="I11" s="45"/>
      <c r="J11" s="397"/>
      <c r="K11" s="45"/>
      <c r="L11" s="44"/>
      <c r="M11" s="45"/>
      <c r="N11" s="44"/>
      <c r="O11" s="45"/>
      <c r="P11" s="44"/>
      <c r="Q11" s="45"/>
      <c r="R11" s="44"/>
      <c r="S11" s="45"/>
    </row>
    <row r="12" spans="1:19" s="10" customFormat="1" ht="69" x14ac:dyDescent="0.6">
      <c r="A12" s="405"/>
      <c r="B12" s="65" t="s">
        <v>459</v>
      </c>
      <c r="D12" s="348">
        <v>1984000</v>
      </c>
      <c r="F12" s="11" t="s">
        <v>567</v>
      </c>
      <c r="G12" s="45"/>
      <c r="H12" s="11"/>
      <c r="I12" s="45"/>
      <c r="J12" s="397"/>
      <c r="K12" s="45"/>
      <c r="L12" s="44"/>
      <c r="M12" s="45"/>
      <c r="N12" s="44"/>
      <c r="O12" s="45"/>
      <c r="P12" s="44"/>
      <c r="Q12" s="45"/>
      <c r="R12" s="44"/>
      <c r="S12" s="45"/>
    </row>
    <row r="13" spans="1:19" s="10" customFormat="1" x14ac:dyDescent="0.6">
      <c r="A13" s="262"/>
      <c r="B13" s="65"/>
      <c r="D13" s="31"/>
      <c r="F13" s="31"/>
      <c r="G13" s="45"/>
      <c r="H13" s="31"/>
      <c r="I13" s="45"/>
      <c r="K13" s="45"/>
      <c r="M13" s="45"/>
      <c r="O13" s="45"/>
      <c r="Q13" s="45"/>
      <c r="S13" s="45"/>
    </row>
    <row r="14" spans="1:19" s="10" customFormat="1" ht="27.6" x14ac:dyDescent="0.6">
      <c r="A14" s="394" t="s">
        <v>460</v>
      </c>
      <c r="B14" s="59" t="s">
        <v>456</v>
      </c>
      <c r="D14" s="11" t="s">
        <v>106</v>
      </c>
      <c r="F14" s="11" t="str">
        <f>IF(D14=[2]Lists!$K$4,"&lt; Input URL to data source &gt;",IF(D14=[2]Lists!$K$5,"&lt; Reference section in EITI Report or URL &gt;",IF(D14=[2]Lists!$K$6,"&lt; Reference evidence of non-applicability &gt;","")))</f>
        <v/>
      </c>
      <c r="G14" s="43"/>
      <c r="H14" s="11" t="str">
        <f>IF(F14=[2]Lists!$K$4,"&lt; Input URL to data source &gt;",IF(F14=[2]Lists!$K$5,"&lt; Reference section in EITI Report or URL &gt;",IF(F14=[2]Lists!$K$6,"&lt; Reference evidence of non-applicability &gt;","")))</f>
        <v/>
      </c>
      <c r="I14" s="43"/>
      <c r="J14" s="396"/>
      <c r="K14" s="43"/>
      <c r="L14" s="44"/>
      <c r="M14" s="43"/>
      <c r="N14" s="44"/>
      <c r="O14" s="43"/>
      <c r="P14" s="44"/>
      <c r="Q14" s="43"/>
      <c r="R14" s="44"/>
      <c r="S14" s="43"/>
    </row>
    <row r="15" spans="1:19" s="10" customFormat="1" ht="27.6" x14ac:dyDescent="0.6">
      <c r="A15" s="405"/>
      <c r="B15" s="65" t="s">
        <v>457</v>
      </c>
      <c r="D15" s="11" t="s">
        <v>119</v>
      </c>
      <c r="F15" s="11"/>
      <c r="G15" s="43"/>
      <c r="H15" s="11"/>
      <c r="I15" s="43"/>
      <c r="J15" s="397"/>
      <c r="K15" s="43"/>
      <c r="L15" s="44"/>
      <c r="M15" s="43"/>
      <c r="N15" s="44"/>
      <c r="O15" s="43"/>
      <c r="P15" s="44"/>
      <c r="Q15" s="43"/>
      <c r="R15" s="44"/>
      <c r="S15" s="43"/>
    </row>
    <row r="16" spans="1:19" s="10" customFormat="1" ht="69" x14ac:dyDescent="0.6">
      <c r="A16" s="405"/>
      <c r="B16" s="65" t="s">
        <v>458</v>
      </c>
      <c r="D16" s="11" t="s">
        <v>119</v>
      </c>
      <c r="F16" s="11"/>
      <c r="G16" s="45"/>
      <c r="H16" s="11"/>
      <c r="I16" s="45"/>
      <c r="J16" s="397"/>
      <c r="K16" s="45"/>
      <c r="L16" s="44"/>
      <c r="M16" s="45"/>
      <c r="N16" s="44"/>
      <c r="O16" s="45"/>
      <c r="P16" s="44"/>
      <c r="Q16" s="45"/>
      <c r="R16" s="44"/>
      <c r="S16" s="45"/>
    </row>
    <row r="17" spans="1:20" s="10" customFormat="1" ht="55.2" x14ac:dyDescent="0.6">
      <c r="A17" s="405"/>
      <c r="B17" s="65" t="s">
        <v>459</v>
      </c>
      <c r="D17" s="11" t="s">
        <v>119</v>
      </c>
      <c r="F17" s="11"/>
      <c r="G17" s="45"/>
      <c r="H17" s="11"/>
      <c r="I17" s="45"/>
      <c r="J17" s="397"/>
      <c r="K17" s="45"/>
      <c r="L17" s="44"/>
      <c r="M17" s="45"/>
      <c r="N17" s="44"/>
      <c r="O17" s="45"/>
      <c r="P17" s="44"/>
      <c r="Q17" s="45"/>
      <c r="R17" s="44"/>
      <c r="S17" s="45"/>
    </row>
    <row r="18" spans="1:20" s="10" customFormat="1" x14ac:dyDescent="0.6">
      <c r="A18" s="262"/>
      <c r="B18" s="65"/>
      <c r="D18" s="31"/>
      <c r="F18" s="31"/>
      <c r="G18" s="45"/>
      <c r="H18" s="31"/>
      <c r="I18" s="45"/>
      <c r="K18" s="45"/>
      <c r="M18" s="45"/>
      <c r="O18" s="45"/>
      <c r="Q18" s="45"/>
      <c r="S18" s="45"/>
    </row>
    <row r="19" spans="1:20" s="258" customFormat="1" ht="55.2" x14ac:dyDescent="0.5">
      <c r="A19" s="263"/>
      <c r="B19" s="59" t="s">
        <v>461</v>
      </c>
      <c r="D19" s="11" t="s">
        <v>119</v>
      </c>
      <c r="E19" s="10"/>
      <c r="F19" s="11"/>
      <c r="G19" s="43"/>
      <c r="H19" s="11"/>
      <c r="I19" s="43"/>
      <c r="J19" s="396"/>
      <c r="K19" s="43"/>
      <c r="L19" s="44"/>
      <c r="M19" s="43"/>
      <c r="N19" s="44"/>
      <c r="O19" s="43"/>
      <c r="P19" s="44"/>
      <c r="Q19" s="43"/>
      <c r="R19" s="44"/>
      <c r="S19" s="43"/>
      <c r="T19" s="10"/>
    </row>
    <row r="20" spans="1:20" s="258" customFormat="1" ht="69" x14ac:dyDescent="0.5">
      <c r="A20" s="263"/>
      <c r="B20" s="59" t="s">
        <v>462</v>
      </c>
      <c r="D20" s="11" t="s">
        <v>119</v>
      </c>
      <c r="E20" s="10"/>
      <c r="F20" s="11"/>
      <c r="G20" s="43"/>
      <c r="H20" s="11"/>
      <c r="I20" s="43"/>
      <c r="J20" s="397"/>
      <c r="K20" s="43"/>
      <c r="L20" s="44"/>
      <c r="M20" s="43"/>
      <c r="N20" s="44"/>
      <c r="O20" s="43"/>
      <c r="P20" s="44"/>
      <c r="Q20" s="43"/>
      <c r="R20" s="44"/>
      <c r="S20" s="43"/>
      <c r="T20" s="10"/>
    </row>
    <row r="21" spans="1:20" s="258" customFormat="1" ht="110.4" x14ac:dyDescent="0.5">
      <c r="A21" s="263"/>
      <c r="B21" s="59" t="s">
        <v>463</v>
      </c>
      <c r="D21" s="11" t="s">
        <v>119</v>
      </c>
      <c r="E21" s="10"/>
      <c r="F21" s="11"/>
      <c r="G21" s="43"/>
      <c r="H21" s="11"/>
      <c r="I21" s="43"/>
      <c r="J21" s="398"/>
      <c r="K21" s="43"/>
      <c r="L21" s="44"/>
      <c r="M21" s="43"/>
      <c r="N21" s="44"/>
      <c r="O21" s="43"/>
      <c r="P21" s="44"/>
      <c r="Q21" s="43"/>
      <c r="R21" s="44"/>
      <c r="S21" s="43"/>
      <c r="T21" s="10"/>
    </row>
    <row r="22" spans="1:20" s="257" customFormat="1" x14ac:dyDescent="0.5">
      <c r="A22" s="259"/>
    </row>
  </sheetData>
  <mergeCells count="5">
    <mergeCell ref="A9:A12"/>
    <mergeCell ref="J9:J12"/>
    <mergeCell ref="J19:J21"/>
    <mergeCell ref="A14:A17"/>
    <mergeCell ref="J14:J17"/>
  </mergeCells>
  <pageMargins left="0.7" right="0.7" top="0.75" bottom="0.75" header="0.3" footer="0.3"/>
  <pageSetup paperSize="8" orientation="landscape" horizontalDpi="1200" verticalDpi="1200" r:id="rId1"/>
  <headerFooter>
    <oddHeader>&amp;C&amp;G</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40A974-0E35-0241-AE5B-53AF5DF9F28D}">
  <sheetPr codeName="Sheet26">
    <tabColor rgb="FF92D050"/>
  </sheetPr>
  <dimension ref="A1:S9"/>
  <sheetViews>
    <sheetView zoomScale="80" zoomScaleNormal="80" workbookViewId="0"/>
  </sheetViews>
  <sheetFormatPr defaultColWidth="10.5" defaultRowHeight="15" x14ac:dyDescent="0.5"/>
  <cols>
    <col min="1" max="1" width="13.5" style="255" customWidth="1"/>
    <col min="2" max="2" width="37" style="255" customWidth="1"/>
    <col min="3" max="3" width="2.84765625" style="255" customWidth="1"/>
    <col min="4" max="4" width="22" style="255" customWidth="1"/>
    <col min="5" max="5" width="2.84765625" style="255" customWidth="1"/>
    <col min="6" max="6" width="30.59765625" style="255" customWidth="1"/>
    <col min="7" max="7" width="2.84765625" style="255" customWidth="1"/>
    <col min="8" max="8" width="22" style="255" customWidth="1"/>
    <col min="9" max="9" width="2.84765625" style="255" customWidth="1"/>
    <col min="10" max="10" width="39.5" style="255" customWidth="1"/>
    <col min="11" max="11" width="3" style="255" customWidth="1"/>
    <col min="12" max="12" width="39.5" style="362"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464</v>
      </c>
    </row>
    <row r="3" spans="1:19" s="45" customFormat="1" ht="96.6" x14ac:dyDescent="0.6">
      <c r="A3" s="308" t="s">
        <v>465</v>
      </c>
      <c r="B3" s="62" t="s">
        <v>466</v>
      </c>
      <c r="D3" s="11" t="s">
        <v>1437</v>
      </c>
      <c r="F3" s="63"/>
      <c r="H3" s="63"/>
      <c r="J3" s="54"/>
      <c r="L3" s="363"/>
      <c r="N3" s="44"/>
      <c r="P3" s="44"/>
      <c r="R3" s="44"/>
    </row>
    <row r="4" spans="1:19" s="43" customFormat="1" ht="17.100000000000001" x14ac:dyDescent="0.6">
      <c r="A4" s="61"/>
      <c r="B4" s="52"/>
      <c r="D4" s="52"/>
      <c r="F4" s="52"/>
      <c r="H4" s="52"/>
      <c r="J4" s="53"/>
      <c r="L4" s="364"/>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364"/>
      <c r="N6" s="53"/>
      <c r="P6" s="53"/>
      <c r="R6" s="53"/>
    </row>
    <row r="7" spans="1:19" s="10" customFormat="1" ht="193.2" x14ac:dyDescent="0.6">
      <c r="A7" s="15"/>
      <c r="B7" s="59" t="s">
        <v>467</v>
      </c>
      <c r="D7" s="11" t="s">
        <v>282</v>
      </c>
      <c r="F7" s="11" t="s">
        <v>568</v>
      </c>
      <c r="G7" s="43"/>
      <c r="H7" s="345" t="s">
        <v>564</v>
      </c>
      <c r="I7" s="43"/>
      <c r="J7" s="396"/>
      <c r="K7" s="43"/>
      <c r="L7" s="363"/>
      <c r="M7" s="43"/>
      <c r="N7" s="44"/>
      <c r="O7" s="43"/>
      <c r="P7" s="44"/>
      <c r="Q7" s="43"/>
      <c r="R7" s="44"/>
      <c r="S7" s="43"/>
    </row>
    <row r="8" spans="1:19" s="10" customFormat="1" ht="138" x14ac:dyDescent="0.6">
      <c r="A8" s="15"/>
      <c r="B8" s="59" t="s">
        <v>468</v>
      </c>
      <c r="D8" s="11" t="s">
        <v>543</v>
      </c>
      <c r="F8" s="11" t="s">
        <v>569</v>
      </c>
      <c r="G8" s="45"/>
      <c r="H8" s="11" t="s">
        <v>544</v>
      </c>
      <c r="I8" s="45"/>
      <c r="J8" s="397"/>
      <c r="K8" s="45"/>
      <c r="L8" s="363"/>
      <c r="M8" s="45"/>
      <c r="N8" s="44"/>
      <c r="O8" s="45"/>
      <c r="P8" s="44"/>
      <c r="Q8" s="45"/>
      <c r="R8" s="44"/>
      <c r="S8" s="45"/>
    </row>
    <row r="9" spans="1:19" s="12" customFormat="1" ht="41.4" x14ac:dyDescent="0.6">
      <c r="A9" s="16"/>
      <c r="B9" s="64" t="s">
        <v>469</v>
      </c>
      <c r="D9" s="13" t="s">
        <v>543</v>
      </c>
      <c r="F9" s="13" t="s">
        <v>544</v>
      </c>
      <c r="G9" s="55"/>
      <c r="H9" s="13" t="s">
        <v>544</v>
      </c>
      <c r="I9" s="55"/>
      <c r="J9" s="456"/>
      <c r="K9" s="55"/>
      <c r="L9" s="366"/>
      <c r="M9" s="55"/>
      <c r="N9" s="46"/>
      <c r="O9" s="55"/>
      <c r="P9" s="46"/>
      <c r="Q9" s="55"/>
      <c r="R9" s="46"/>
      <c r="S9" s="55"/>
    </row>
  </sheetData>
  <mergeCells count="1">
    <mergeCell ref="J7:J9"/>
  </mergeCells>
  <hyperlinks>
    <hyperlink ref="H7" r:id="rId1" xr:uid="{F7B28C0A-C4BD-4C73-95DF-26902F973812}"/>
  </hyperlinks>
  <pageMargins left="0.7" right="0.7" top="0.75" bottom="0.75" header="0.3" footer="0.3"/>
  <pageSetup paperSize="8" orientation="landscape" horizontalDpi="1200" verticalDpi="1200" r:id="rId2"/>
  <headerFooter>
    <oddHeader>&amp;C&amp;G</oddHeader>
  </headerFooter>
  <legacyDrawingHF r:id="rId3"/>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44291F-ED6C-1547-B7F8-DF68263CED89}">
  <sheetPr codeName="Sheet27">
    <tabColor rgb="FF92D050"/>
  </sheetPr>
  <dimension ref="A1:S23"/>
  <sheetViews>
    <sheetView zoomScale="80" zoomScaleNormal="80" workbookViewId="0"/>
  </sheetViews>
  <sheetFormatPr defaultColWidth="10.5" defaultRowHeight="15" x14ac:dyDescent="0.5"/>
  <cols>
    <col min="1" max="1" width="15.5" style="255" customWidth="1"/>
    <col min="2" max="2" width="37" style="255" customWidth="1"/>
    <col min="3" max="3" width="3" style="255" customWidth="1"/>
    <col min="4" max="4" width="17.5" style="255" customWidth="1"/>
    <col min="5" max="5" width="3" style="255" customWidth="1"/>
    <col min="6" max="6" width="17.5" style="255" customWidth="1"/>
    <col min="7" max="7" width="3" style="255" customWidth="1"/>
    <col min="8" max="8" width="19" style="255" customWidth="1"/>
    <col min="9" max="9" width="3" style="255" customWidth="1"/>
    <col min="10" max="10" width="34.5" style="255" customWidth="1"/>
    <col min="11" max="11" width="3" style="255" customWidth="1"/>
    <col min="12" max="12" width="39.5" style="362" customWidth="1"/>
    <col min="13" max="13" width="3" style="255" customWidth="1"/>
    <col min="14" max="14" width="39.5" style="362"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470</v>
      </c>
    </row>
    <row r="3" spans="1:19" s="45" customFormat="1" ht="110.4" x14ac:dyDescent="0.6">
      <c r="A3" s="308" t="s">
        <v>471</v>
      </c>
      <c r="B3" s="62" t="s">
        <v>472</v>
      </c>
      <c r="D3" s="11" t="s">
        <v>1437</v>
      </c>
      <c r="F3" s="63"/>
      <c r="H3" s="63"/>
      <c r="J3" s="54"/>
      <c r="L3" s="363"/>
      <c r="N3" s="363"/>
      <c r="P3" s="44"/>
      <c r="R3" s="44"/>
    </row>
    <row r="4" spans="1:19" s="43" customFormat="1" ht="17.100000000000001" x14ac:dyDescent="0.6">
      <c r="A4" s="61"/>
      <c r="B4" s="52"/>
      <c r="D4" s="52"/>
      <c r="F4" s="52"/>
      <c r="H4" s="52"/>
      <c r="J4" s="53"/>
      <c r="L4" s="364"/>
      <c r="N4" s="367"/>
    </row>
    <row r="5" spans="1:19" s="58" customFormat="1" ht="85.5"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364"/>
      <c r="N6" s="364"/>
      <c r="P6" s="53"/>
      <c r="R6" s="53"/>
    </row>
    <row r="7" spans="1:19" s="45" customFormat="1" ht="27.6" x14ac:dyDescent="0.6">
      <c r="A7" s="308" t="s">
        <v>117</v>
      </c>
      <c r="B7" s="62" t="s">
        <v>473</v>
      </c>
      <c r="D7" s="11" t="s">
        <v>61</v>
      </c>
      <c r="F7" s="63"/>
      <c r="H7" s="63"/>
      <c r="J7" s="54"/>
      <c r="L7" s="363"/>
      <c r="M7" s="43"/>
      <c r="N7" s="363"/>
      <c r="O7" s="43"/>
      <c r="P7" s="44"/>
      <c r="Q7" s="43"/>
      <c r="R7" s="44"/>
    </row>
    <row r="8" spans="1:19" s="43" customFormat="1" ht="17.100000000000001" x14ac:dyDescent="0.6">
      <c r="A8" s="61"/>
      <c r="B8" s="52"/>
      <c r="D8" s="52"/>
      <c r="F8" s="52"/>
      <c r="H8" s="52"/>
      <c r="J8" s="53"/>
      <c r="L8" s="364"/>
      <c r="N8" s="364"/>
      <c r="P8" s="53"/>
      <c r="R8" s="53"/>
    </row>
    <row r="9" spans="1:19" s="10" customFormat="1" ht="27.6" x14ac:dyDescent="0.6">
      <c r="A9" s="457" t="s">
        <v>474</v>
      </c>
      <c r="B9" s="59" t="s">
        <v>475</v>
      </c>
      <c r="D9" s="11" t="s">
        <v>345</v>
      </c>
      <c r="F9" s="11" t="str">
        <f>IF(D9=[2]Lists!$K$4,"&lt; Input URL to data source &gt;",IF(D9=[2]Lists!$K$5,"&lt; Reference section in EITI Report or URL &gt;",IF(D9=[2]Lists!$K$6,"&lt; Reference evidence of non-applicability &gt;","")))</f>
        <v/>
      </c>
      <c r="G9" s="43"/>
      <c r="H9" s="11" t="str">
        <f>IF(F9=[2]Lists!$K$4,"&lt; Input URL to data source &gt;",IF(F9=[2]Lists!$K$5,"&lt; Reference section in EITI Report or URL &gt;",IF(F9=[2]Lists!$K$6,"&lt; Reference evidence of non-applicability &gt;","")))</f>
        <v/>
      </c>
      <c r="I9" s="43"/>
      <c r="J9" s="460" t="s">
        <v>1462</v>
      </c>
      <c r="K9" s="43"/>
      <c r="L9" s="363"/>
      <c r="M9" s="43"/>
      <c r="N9" s="363"/>
      <c r="O9" s="43"/>
      <c r="P9" s="44"/>
      <c r="Q9" s="43"/>
      <c r="R9" s="44"/>
      <c r="S9" s="43"/>
    </row>
    <row r="10" spans="1:19" s="10" customFormat="1" ht="27.6" x14ac:dyDescent="0.6">
      <c r="A10" s="458"/>
      <c r="B10" s="65" t="s">
        <v>476</v>
      </c>
      <c r="D10" s="11" t="s">
        <v>76</v>
      </c>
      <c r="F10" s="11" t="s">
        <v>529</v>
      </c>
      <c r="G10" s="45"/>
      <c r="H10" s="11" t="s">
        <v>529</v>
      </c>
      <c r="I10" s="45"/>
      <c r="J10" s="461"/>
      <c r="K10" s="45"/>
      <c r="L10" s="363"/>
      <c r="M10" s="45"/>
      <c r="N10" s="363"/>
      <c r="O10" s="45"/>
      <c r="P10" s="44"/>
      <c r="Q10" s="45"/>
      <c r="R10" s="44"/>
      <c r="S10" s="45"/>
    </row>
    <row r="11" spans="1:19" s="10" customFormat="1" ht="27.6" x14ac:dyDescent="0.6">
      <c r="A11" s="458"/>
      <c r="B11" s="65" t="s">
        <v>477</v>
      </c>
      <c r="D11" s="11" t="s">
        <v>76</v>
      </c>
      <c r="F11" s="11" t="s">
        <v>529</v>
      </c>
      <c r="G11" s="43"/>
      <c r="H11" s="11" t="s">
        <v>529</v>
      </c>
      <c r="I11" s="43"/>
      <c r="J11" s="461"/>
      <c r="K11" s="43"/>
      <c r="L11" s="363"/>
      <c r="M11" s="43"/>
      <c r="N11" s="363"/>
      <c r="O11" s="43"/>
      <c r="P11" s="44"/>
      <c r="Q11" s="43"/>
      <c r="R11" s="44"/>
      <c r="S11" s="43"/>
    </row>
    <row r="12" spans="1:19" s="10" customFormat="1" ht="96.6" x14ac:dyDescent="0.6">
      <c r="A12" s="458"/>
      <c r="B12" s="65" t="s">
        <v>478</v>
      </c>
      <c r="D12" s="11" t="s">
        <v>119</v>
      </c>
      <c r="F12" s="11"/>
      <c r="G12" s="43"/>
      <c r="H12" s="11"/>
      <c r="I12" s="43"/>
      <c r="J12" s="461"/>
      <c r="K12" s="43"/>
      <c r="L12" s="363"/>
      <c r="M12" s="43"/>
      <c r="N12" s="363"/>
      <c r="O12" s="43"/>
      <c r="P12" s="44"/>
      <c r="Q12" s="43"/>
      <c r="R12" s="44"/>
      <c r="S12" s="43"/>
    </row>
    <row r="13" spans="1:19" s="10" customFormat="1" ht="55.2" x14ac:dyDescent="0.5">
      <c r="A13" s="458"/>
      <c r="B13" s="65" t="s">
        <v>479</v>
      </c>
      <c r="D13" s="11" t="s">
        <v>119</v>
      </c>
      <c r="F13" s="11"/>
      <c r="G13" s="258"/>
      <c r="H13" s="11"/>
      <c r="I13" s="258"/>
      <c r="J13" s="461"/>
      <c r="K13" s="258"/>
      <c r="L13" s="363"/>
      <c r="M13" s="258"/>
      <c r="N13" s="363"/>
      <c r="O13" s="258"/>
      <c r="P13" s="44"/>
      <c r="Q13" s="258"/>
      <c r="R13" s="44"/>
      <c r="S13" s="258"/>
    </row>
    <row r="14" spans="1:19" s="10" customFormat="1" ht="96.6" x14ac:dyDescent="0.6">
      <c r="A14" s="458"/>
      <c r="B14" s="59" t="s">
        <v>480</v>
      </c>
      <c r="D14" s="11" t="s">
        <v>570</v>
      </c>
      <c r="F14" s="70" t="str">
        <f>IF(D14=[2]Lists!$K$4,"&lt; Input URL to data source &gt;",IF(D14=[2]Lists!$K$5,"&lt; Reference section in EITI Report &gt;",IF(D14=[2]Lists!$K$6,"&lt; Reference evidence of non-applicability &gt;","")))</f>
        <v/>
      </c>
      <c r="G14" s="45"/>
      <c r="H14" s="349" t="s">
        <v>571</v>
      </c>
      <c r="I14" s="45"/>
      <c r="J14" s="461"/>
      <c r="K14" s="45"/>
      <c r="L14" s="363"/>
      <c r="M14" s="45"/>
      <c r="N14" s="363"/>
      <c r="O14" s="45"/>
      <c r="P14" s="44"/>
      <c r="Q14" s="45"/>
      <c r="R14" s="44"/>
      <c r="S14" s="45"/>
    </row>
    <row r="15" spans="1:19" s="10" customFormat="1" ht="27.6" x14ac:dyDescent="0.6">
      <c r="A15" s="458"/>
      <c r="B15" s="65" t="s">
        <v>481</v>
      </c>
      <c r="D15" s="341">
        <v>113326</v>
      </c>
      <c r="F15" s="11" t="s">
        <v>529</v>
      </c>
      <c r="G15" s="43"/>
      <c r="H15" s="11" t="s">
        <v>529</v>
      </c>
      <c r="I15" s="43"/>
      <c r="J15" s="461"/>
      <c r="K15" s="43"/>
      <c r="L15" s="363"/>
      <c r="M15" s="43"/>
      <c r="N15" s="363"/>
      <c r="O15" s="43"/>
      <c r="P15" s="44"/>
      <c r="Q15" s="43"/>
      <c r="R15" s="44"/>
      <c r="S15" s="43"/>
    </row>
    <row r="16" spans="1:19" s="10" customFormat="1" ht="27.6" x14ac:dyDescent="0.5">
      <c r="A16" s="458"/>
      <c r="B16" s="65" t="s">
        <v>482</v>
      </c>
      <c r="D16" s="11">
        <v>0</v>
      </c>
      <c r="F16" s="11" t="s">
        <v>529</v>
      </c>
      <c r="G16" s="43"/>
      <c r="H16" s="11" t="s">
        <v>529</v>
      </c>
      <c r="I16" s="258"/>
      <c r="J16" s="461"/>
      <c r="K16" s="258"/>
      <c r="L16" s="363"/>
      <c r="M16" s="258"/>
      <c r="N16" s="363"/>
      <c r="O16" s="258"/>
      <c r="P16" s="44"/>
      <c r="Q16" s="258"/>
      <c r="R16" s="44"/>
      <c r="S16" s="258"/>
    </row>
    <row r="17" spans="1:19" s="10" customFormat="1" ht="96.6" x14ac:dyDescent="0.6">
      <c r="A17" s="459"/>
      <c r="B17" s="65" t="s">
        <v>483</v>
      </c>
      <c r="D17" s="11" t="s">
        <v>119</v>
      </c>
      <c r="F17" s="11"/>
      <c r="G17" s="43"/>
      <c r="H17" s="11"/>
      <c r="I17" s="43"/>
      <c r="J17" s="461"/>
      <c r="K17" s="43"/>
      <c r="L17" s="363"/>
      <c r="M17" s="43"/>
      <c r="N17" s="363"/>
      <c r="O17" s="43"/>
      <c r="P17" s="44"/>
      <c r="Q17" s="43"/>
      <c r="R17" s="44"/>
      <c r="S17" s="43"/>
    </row>
    <row r="18" spans="1:19" s="10" customFormat="1" ht="55.2" x14ac:dyDescent="0.5">
      <c r="A18" s="322"/>
      <c r="B18" s="65" t="s">
        <v>479</v>
      </c>
      <c r="D18" s="11" t="s">
        <v>119</v>
      </c>
      <c r="F18" s="11"/>
      <c r="G18" s="258"/>
      <c r="H18" s="11"/>
      <c r="I18" s="258"/>
      <c r="J18" s="462"/>
      <c r="K18" s="258"/>
      <c r="L18" s="363"/>
      <c r="M18" s="258"/>
      <c r="N18" s="363"/>
      <c r="O18" s="258"/>
      <c r="P18" s="44"/>
      <c r="Q18" s="258"/>
      <c r="R18" s="44"/>
      <c r="S18" s="258"/>
    </row>
    <row r="19" spans="1:19" s="10" customFormat="1" ht="31.2" x14ac:dyDescent="0.5">
      <c r="A19" s="457" t="s">
        <v>484</v>
      </c>
      <c r="B19" s="59" t="s">
        <v>485</v>
      </c>
      <c r="D19" s="11" t="s">
        <v>570</v>
      </c>
      <c r="F19" s="11" t="str">
        <f>IF(D19=[2]Lists!$K$4,"&lt; Input URL to data source &gt;",IF(D19=[2]Lists!$K$5,"&lt; Reference section in EITI Report or URL &gt;",IF(D19=[2]Lists!$K$6,"&lt; Reference evidence of non-applicability &gt;","")))</f>
        <v/>
      </c>
      <c r="G19" s="258"/>
      <c r="H19" s="345" t="s">
        <v>572</v>
      </c>
      <c r="I19" s="258"/>
      <c r="J19" s="396"/>
      <c r="K19" s="258"/>
      <c r="L19" s="363"/>
      <c r="M19" s="258"/>
      <c r="N19" s="363"/>
      <c r="O19" s="258"/>
      <c r="P19" s="44"/>
      <c r="Q19" s="258"/>
      <c r="R19" s="44"/>
      <c r="S19" s="258"/>
    </row>
    <row r="20" spans="1:19" s="10" customFormat="1" ht="27.6" x14ac:dyDescent="0.5">
      <c r="A20" s="458"/>
      <c r="B20" s="65" t="s">
        <v>486</v>
      </c>
      <c r="D20" s="341">
        <v>390000000</v>
      </c>
      <c r="F20" s="11" t="s">
        <v>529</v>
      </c>
      <c r="G20" s="258"/>
      <c r="H20" s="11" t="s">
        <v>529</v>
      </c>
      <c r="I20" s="258"/>
      <c r="J20" s="397"/>
      <c r="K20" s="258"/>
      <c r="L20" s="363"/>
      <c r="M20" s="258"/>
      <c r="N20" s="363"/>
      <c r="O20" s="258"/>
      <c r="P20" s="44"/>
      <c r="Q20" s="258"/>
      <c r="R20" s="44"/>
      <c r="S20" s="258"/>
    </row>
    <row r="21" spans="1:19" s="10" customFormat="1" ht="27.6" x14ac:dyDescent="0.5">
      <c r="A21" s="458"/>
      <c r="B21" s="65" t="s">
        <v>487</v>
      </c>
      <c r="D21" s="11" t="s">
        <v>76</v>
      </c>
      <c r="F21" s="11" t="s">
        <v>529</v>
      </c>
      <c r="G21" s="258"/>
      <c r="H21" s="11" t="s">
        <v>529</v>
      </c>
      <c r="I21" s="258"/>
      <c r="J21" s="397"/>
      <c r="K21" s="258"/>
      <c r="L21" s="363"/>
      <c r="M21" s="258"/>
      <c r="N21" s="363"/>
      <c r="O21" s="258"/>
      <c r="P21" s="44"/>
      <c r="Q21" s="258"/>
      <c r="R21" s="44"/>
      <c r="S21" s="258"/>
    </row>
    <row r="22" spans="1:19" s="10" customFormat="1" ht="55.2" x14ac:dyDescent="0.5">
      <c r="A22" s="459"/>
      <c r="B22" s="65" t="s">
        <v>488</v>
      </c>
      <c r="D22" s="11" t="s">
        <v>119</v>
      </c>
      <c r="F22" s="11"/>
      <c r="G22" s="258"/>
      <c r="H22" s="11"/>
      <c r="I22" s="258"/>
      <c r="J22" s="398"/>
      <c r="K22" s="258"/>
      <c r="L22" s="363"/>
      <c r="M22" s="258"/>
      <c r="N22" s="363"/>
      <c r="O22" s="258"/>
      <c r="P22" s="44"/>
      <c r="Q22" s="258"/>
      <c r="R22" s="44"/>
      <c r="S22" s="258"/>
    </row>
    <row r="23" spans="1:19" s="257" customFormat="1" x14ac:dyDescent="0.5">
      <c r="A23" s="256"/>
      <c r="L23" s="265"/>
      <c r="N23" s="265"/>
    </row>
  </sheetData>
  <mergeCells count="4">
    <mergeCell ref="A9:A17"/>
    <mergeCell ref="A19:A22"/>
    <mergeCell ref="J9:J18"/>
    <mergeCell ref="J19:J22"/>
  </mergeCells>
  <hyperlinks>
    <hyperlink ref="H19" r:id="rId1" xr:uid="{BA92395E-EB69-184D-8D8E-32ACB91855D9}"/>
  </hyperlinks>
  <pageMargins left="0.7" right="0.7" top="0.75" bottom="0.75" header="0.3" footer="0.3"/>
  <pageSetup paperSize="8" orientation="landscape" horizontalDpi="1200" verticalDpi="1200"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A59BA5-871E-C54B-8AA3-7FC4F6597FF8}">
  <sheetPr codeName="Sheet1">
    <tabColor rgb="FF92D050"/>
  </sheetPr>
  <dimension ref="A1:G48"/>
  <sheetViews>
    <sheetView showGridLines="0" zoomScale="80" zoomScaleNormal="80" workbookViewId="0"/>
  </sheetViews>
  <sheetFormatPr defaultColWidth="4" defaultRowHeight="24" customHeight="1" x14ac:dyDescent="0.6"/>
  <cols>
    <col min="1" max="1" width="4" style="5"/>
    <col min="2" max="2" width="4" style="5" hidden="1" customWidth="1"/>
    <col min="3" max="3" width="76.5" style="5" customWidth="1"/>
    <col min="4" max="4" width="2.84765625" style="5" customWidth="1"/>
    <col min="5" max="5" width="56" style="5" customWidth="1"/>
    <col min="6" max="6" width="2.84765625" style="5" customWidth="1"/>
    <col min="7" max="7" width="50.5" style="5" customWidth="1"/>
    <col min="8" max="16384" width="4" style="5"/>
  </cols>
  <sheetData>
    <row r="1" spans="2:7" ht="15.75" customHeight="1" x14ac:dyDescent="0.55000000000000004">
      <c r="B1" s="311"/>
      <c r="C1" s="225"/>
      <c r="D1" s="311"/>
      <c r="E1" s="311"/>
      <c r="F1" s="311"/>
      <c r="G1" s="311"/>
    </row>
    <row r="2" spans="2:7" ht="13.8" x14ac:dyDescent="0.6">
      <c r="B2" s="311"/>
      <c r="C2" s="112"/>
      <c r="D2" s="311"/>
      <c r="E2" s="112"/>
      <c r="F2" s="311"/>
      <c r="G2" s="311"/>
    </row>
    <row r="3" spans="2:7" ht="13.8" x14ac:dyDescent="0.6">
      <c r="B3" s="112"/>
      <c r="C3" s="112"/>
      <c r="D3" s="311"/>
      <c r="E3" s="117"/>
      <c r="F3" s="311"/>
      <c r="G3" s="117"/>
    </row>
    <row r="4" spans="2:7" ht="13.8" x14ac:dyDescent="0.6">
      <c r="B4" s="112"/>
      <c r="C4" s="112"/>
      <c r="D4" s="311"/>
      <c r="E4" s="117" t="s">
        <v>0</v>
      </c>
      <c r="F4" s="311"/>
      <c r="G4" s="361">
        <v>44330</v>
      </c>
    </row>
    <row r="5" spans="2:7" s="295" customFormat="1" ht="13.8" x14ac:dyDescent="0.6">
      <c r="B5" s="112"/>
      <c r="C5" s="112"/>
      <c r="D5" s="311"/>
      <c r="E5" s="117" t="s">
        <v>1</v>
      </c>
      <c r="F5" s="311"/>
      <c r="G5" s="361">
        <v>44376</v>
      </c>
    </row>
    <row r="6" spans="2:7" ht="13.8" x14ac:dyDescent="0.6">
      <c r="B6" s="112"/>
      <c r="C6" s="311"/>
      <c r="D6" s="311"/>
      <c r="E6" s="311"/>
      <c r="F6" s="311"/>
      <c r="G6" s="311"/>
    </row>
    <row r="7" spans="2:7" ht="3.75" customHeight="1" x14ac:dyDescent="0.6">
      <c r="B7" s="112"/>
      <c r="C7" s="311"/>
      <c r="D7" s="311"/>
      <c r="E7" s="311"/>
      <c r="F7" s="311"/>
      <c r="G7" s="311"/>
    </row>
    <row r="8" spans="2:7" ht="3.75" customHeight="1" x14ac:dyDescent="0.6">
      <c r="B8" s="112"/>
      <c r="C8" s="311"/>
      <c r="D8" s="311"/>
      <c r="E8" s="311"/>
      <c r="F8" s="311"/>
      <c r="G8" s="311"/>
    </row>
    <row r="9" spans="2:7" ht="13.8" x14ac:dyDescent="0.6">
      <c r="B9" s="112"/>
      <c r="C9" s="311"/>
      <c r="D9" s="311"/>
      <c r="E9" s="311"/>
      <c r="F9" s="311"/>
      <c r="G9" s="311"/>
    </row>
    <row r="10" spans="2:7" ht="13.8" x14ac:dyDescent="0.6">
      <c r="B10" s="112"/>
      <c r="C10" s="220"/>
      <c r="D10" s="305"/>
      <c r="E10" s="305"/>
      <c r="F10" s="221"/>
      <c r="G10" s="221"/>
    </row>
    <row r="11" spans="2:7" ht="23.7" x14ac:dyDescent="0.6">
      <c r="B11" s="112"/>
      <c r="C11" s="309" t="s">
        <v>2</v>
      </c>
      <c r="D11" s="222"/>
      <c r="E11" s="222"/>
      <c r="F11" s="221"/>
      <c r="G11" s="221"/>
    </row>
    <row r="12" spans="2:7" ht="15" x14ac:dyDescent="0.6">
      <c r="B12" s="112"/>
      <c r="C12" s="283" t="s">
        <v>3</v>
      </c>
      <c r="D12" s="284"/>
      <c r="E12" s="284"/>
      <c r="F12" s="285"/>
      <c r="G12" s="285"/>
    </row>
    <row r="13" spans="2:7" ht="15" x14ac:dyDescent="0.6">
      <c r="B13" s="112"/>
      <c r="C13" s="286"/>
      <c r="D13" s="287"/>
      <c r="E13" s="287"/>
      <c r="F13" s="285"/>
      <c r="G13" s="285"/>
    </row>
    <row r="14" spans="2:7" ht="15" x14ac:dyDescent="0.6">
      <c r="B14" s="112"/>
      <c r="C14" s="288" t="s">
        <v>4</v>
      </c>
      <c r="D14" s="287"/>
      <c r="E14" s="287"/>
      <c r="F14" s="285"/>
      <c r="G14" s="285"/>
    </row>
    <row r="15" spans="2:7" ht="15" x14ac:dyDescent="0.6">
      <c r="B15" s="112"/>
      <c r="C15" s="376"/>
      <c r="D15" s="376"/>
      <c r="E15" s="376"/>
      <c r="F15" s="285"/>
      <c r="G15" s="285"/>
    </row>
    <row r="16" spans="2:7" ht="15" x14ac:dyDescent="0.6">
      <c r="B16" s="112"/>
      <c r="C16" s="304"/>
      <c r="D16" s="304"/>
      <c r="E16" s="304"/>
      <c r="F16" s="285"/>
      <c r="G16" s="285"/>
    </row>
    <row r="17" spans="2:7" ht="15" x14ac:dyDescent="0.6">
      <c r="B17" s="112"/>
      <c r="C17" s="289" t="s">
        <v>5</v>
      </c>
      <c r="D17" s="290"/>
      <c r="E17" s="290"/>
      <c r="F17" s="285"/>
      <c r="G17" s="285"/>
    </row>
    <row r="18" spans="2:7" ht="15" x14ac:dyDescent="0.6">
      <c r="B18" s="112"/>
      <c r="C18" s="291" t="s">
        <v>6</v>
      </c>
      <c r="D18" s="290"/>
      <c r="E18" s="290"/>
      <c r="F18" s="285"/>
      <c r="G18" s="285"/>
    </row>
    <row r="19" spans="2:7" ht="15" x14ac:dyDescent="0.6">
      <c r="B19" s="112"/>
      <c r="C19" s="291" t="s">
        <v>7</v>
      </c>
      <c r="D19" s="290"/>
      <c r="E19" s="290"/>
      <c r="F19" s="285"/>
      <c r="G19" s="285"/>
    </row>
    <row r="20" spans="2:7" ht="31" customHeight="1" x14ac:dyDescent="0.5">
      <c r="B20" s="112"/>
      <c r="C20" s="377" t="s">
        <v>8</v>
      </c>
      <c r="D20" s="377"/>
      <c r="E20" s="377"/>
      <c r="F20" s="285"/>
      <c r="G20" s="285"/>
    </row>
    <row r="21" spans="2:7" ht="32.25" customHeight="1" x14ac:dyDescent="0.5">
      <c r="B21" s="112"/>
      <c r="C21" s="377" t="s">
        <v>9</v>
      </c>
      <c r="D21" s="377"/>
      <c r="E21" s="377"/>
      <c r="F21" s="285"/>
      <c r="G21" s="285"/>
    </row>
    <row r="22" spans="2:7" ht="15" x14ac:dyDescent="0.6">
      <c r="B22" s="112"/>
      <c r="C22" s="290"/>
      <c r="D22" s="290"/>
      <c r="E22" s="290"/>
      <c r="F22" s="285"/>
      <c r="G22" s="285"/>
    </row>
    <row r="23" spans="2:7" ht="15" x14ac:dyDescent="0.6">
      <c r="B23" s="112"/>
      <c r="C23" s="289" t="s">
        <v>10</v>
      </c>
      <c r="D23" s="291"/>
      <c r="E23" s="291"/>
      <c r="F23" s="285"/>
      <c r="G23" s="285"/>
    </row>
    <row r="24" spans="2:7" ht="15" x14ac:dyDescent="0.6">
      <c r="B24" s="112"/>
      <c r="C24" s="292"/>
      <c r="D24" s="292"/>
      <c r="E24" s="292"/>
      <c r="F24" s="285"/>
      <c r="G24" s="285"/>
    </row>
    <row r="25" spans="2:7" ht="15" x14ac:dyDescent="0.5">
      <c r="B25" s="112"/>
      <c r="C25" s="378" t="s">
        <v>11</v>
      </c>
      <c r="D25" s="378"/>
      <c r="E25" s="378"/>
      <c r="F25" s="378"/>
      <c r="G25" s="378"/>
    </row>
    <row r="26" spans="2:7" s="157" customFormat="1" ht="13.8" x14ac:dyDescent="0.45">
      <c r="B26" s="226"/>
      <c r="C26" s="227"/>
      <c r="D26" s="227"/>
      <c r="E26" s="228"/>
      <c r="F26" s="226"/>
      <c r="G26" s="226"/>
    </row>
    <row r="27" spans="2:7" ht="13.8" x14ac:dyDescent="0.6">
      <c r="B27" s="112"/>
      <c r="C27" s="156" t="s">
        <v>12</v>
      </c>
      <c r="D27" s="311"/>
      <c r="E27" s="229" t="s">
        <v>13</v>
      </c>
      <c r="F27" s="311"/>
      <c r="G27" s="159" t="s">
        <v>14</v>
      </c>
    </row>
    <row r="28" spans="2:7" s="157" customFormat="1" ht="13.8" x14ac:dyDescent="0.6">
      <c r="B28" s="226"/>
      <c r="C28" s="230"/>
      <c r="E28" s="230"/>
      <c r="G28" s="230"/>
    </row>
    <row r="29" spans="2:7" ht="13.8" x14ac:dyDescent="0.45">
      <c r="B29" s="112"/>
      <c r="C29" s="223" t="s">
        <v>15</v>
      </c>
      <c r="D29" s="224"/>
      <c r="E29" s="231"/>
      <c r="F29" s="221"/>
      <c r="G29" s="221"/>
    </row>
    <row r="30" spans="2:7" ht="13.8" x14ac:dyDescent="0.45">
      <c r="B30" s="112"/>
      <c r="C30" s="316"/>
      <c r="D30" s="316"/>
      <c r="E30" s="232"/>
      <c r="F30" s="112"/>
      <c r="G30" s="112"/>
    </row>
    <row r="31" spans="2:7" ht="13.8" x14ac:dyDescent="0.6">
      <c r="B31" s="311"/>
      <c r="C31" s="311"/>
      <c r="D31" s="311"/>
      <c r="E31" s="311"/>
      <c r="F31" s="311"/>
      <c r="G31" s="311"/>
    </row>
    <row r="32" spans="2:7" ht="15.75" customHeight="1" x14ac:dyDescent="0.6">
      <c r="B32" s="112"/>
      <c r="C32" s="233" t="s">
        <v>16</v>
      </c>
      <c r="D32" s="234"/>
      <c r="E32" s="235" t="s">
        <v>17</v>
      </c>
      <c r="F32" s="236"/>
      <c r="G32" s="233" t="s">
        <v>18</v>
      </c>
    </row>
    <row r="33" spans="1:7" ht="43.5" customHeight="1" x14ac:dyDescent="0.6">
      <c r="A33" s="311"/>
      <c r="B33" s="112"/>
      <c r="C33" s="237" t="s">
        <v>19</v>
      </c>
      <c r="D33" s="234"/>
      <c r="E33" s="238" t="s">
        <v>20</v>
      </c>
      <c r="F33" s="239"/>
      <c r="G33" s="237" t="s">
        <v>21</v>
      </c>
    </row>
    <row r="34" spans="1:7" ht="31.5" customHeight="1" x14ac:dyDescent="0.6">
      <c r="A34" s="311"/>
      <c r="B34" s="112"/>
      <c r="C34" s="237" t="s">
        <v>22</v>
      </c>
      <c r="D34" s="234"/>
      <c r="E34" s="240" t="s">
        <v>23</v>
      </c>
      <c r="F34" s="239"/>
      <c r="G34" s="379" t="s">
        <v>24</v>
      </c>
    </row>
    <row r="35" spans="1:7" ht="24" customHeight="1" x14ac:dyDescent="0.6">
      <c r="A35" s="311"/>
      <c r="B35" s="112"/>
      <c r="C35" s="237" t="s">
        <v>25</v>
      </c>
      <c r="D35" s="234"/>
      <c r="E35" s="238" t="s">
        <v>26</v>
      </c>
      <c r="F35" s="239"/>
      <c r="G35" s="379"/>
    </row>
    <row r="36" spans="1:7" ht="48" customHeight="1" x14ac:dyDescent="0.6">
      <c r="A36" s="311"/>
      <c r="B36" s="112"/>
      <c r="C36" s="241" t="s">
        <v>27</v>
      </c>
      <c r="D36" s="234"/>
      <c r="E36" s="242" t="s">
        <v>28</v>
      </c>
      <c r="F36" s="243"/>
      <c r="G36" s="296"/>
    </row>
    <row r="37" spans="1:7" ht="12" customHeight="1" x14ac:dyDescent="0.6">
      <c r="A37" s="311"/>
      <c r="B37" s="112"/>
      <c r="C37" s="311"/>
      <c r="D37" s="311"/>
      <c r="E37" s="311"/>
      <c r="F37" s="311"/>
      <c r="G37" s="311"/>
    </row>
    <row r="38" spans="1:7" ht="13.8" x14ac:dyDescent="0.6">
      <c r="A38" s="311"/>
      <c r="B38" s="311"/>
      <c r="C38" s="316"/>
      <c r="D38" s="316"/>
      <c r="E38" s="316"/>
      <c r="F38" s="316"/>
      <c r="G38" s="112"/>
    </row>
    <row r="39" spans="1:7" ht="13.8" x14ac:dyDescent="0.6">
      <c r="A39" s="311"/>
      <c r="B39" s="311"/>
      <c r="C39" s="306" t="s">
        <v>29</v>
      </c>
      <c r="D39" s="244"/>
      <c r="E39" s="245"/>
      <c r="F39" s="244"/>
      <c r="G39" s="244"/>
    </row>
    <row r="40" spans="1:7" ht="13.8" x14ac:dyDescent="0.6">
      <c r="A40" s="311"/>
      <c r="B40" s="311"/>
      <c r="C40" s="375" t="s">
        <v>30</v>
      </c>
      <c r="D40" s="375"/>
      <c r="E40" s="375"/>
      <c r="F40" s="375"/>
      <c r="G40" s="375"/>
    </row>
    <row r="41" spans="1:7" ht="13.8" x14ac:dyDescent="0.6">
      <c r="A41" s="311"/>
      <c r="B41" s="310" t="s">
        <v>31</v>
      </c>
      <c r="C41" s="307" t="s">
        <v>32</v>
      </c>
      <c r="D41" s="310"/>
      <c r="E41" s="193"/>
      <c r="F41" s="310"/>
      <c r="G41" s="195"/>
    </row>
    <row r="42" spans="1:7" ht="13.8" x14ac:dyDescent="0.6">
      <c r="A42" s="311"/>
      <c r="B42" s="311"/>
      <c r="C42" s="311"/>
      <c r="D42" s="311"/>
      <c r="E42" s="311"/>
      <c r="F42" s="311"/>
      <c r="G42" s="311"/>
    </row>
    <row r="43" spans="1:7" ht="13.8" x14ac:dyDescent="0.6">
      <c r="A43" s="311"/>
      <c r="B43" s="311"/>
      <c r="C43" s="311"/>
      <c r="D43" s="311"/>
      <c r="E43" s="311"/>
      <c r="F43" s="311"/>
      <c r="G43" s="311"/>
    </row>
    <row r="44" spans="1:7" ht="13.8" x14ac:dyDescent="0.6">
      <c r="A44" s="311"/>
      <c r="B44" s="311"/>
      <c r="C44" s="311"/>
      <c r="D44" s="311"/>
      <c r="E44" s="311"/>
      <c r="F44" s="311"/>
      <c r="G44" s="311"/>
    </row>
    <row r="45" spans="1:7" ht="13.8" x14ac:dyDescent="0.6">
      <c r="A45" s="311"/>
      <c r="B45" s="311"/>
      <c r="C45" s="311"/>
      <c r="D45" s="311"/>
      <c r="E45" s="311"/>
      <c r="F45" s="311"/>
      <c r="G45" s="311"/>
    </row>
    <row r="46" spans="1:7" ht="13.8" x14ac:dyDescent="0.6">
      <c r="A46" s="311"/>
      <c r="B46" s="311"/>
      <c r="C46" s="311"/>
      <c r="D46" s="311"/>
      <c r="E46" s="311"/>
      <c r="F46" s="311"/>
      <c r="G46" s="311"/>
    </row>
    <row r="47" spans="1:7" ht="13.8" x14ac:dyDescent="0.6">
      <c r="A47" s="311"/>
      <c r="B47" s="311"/>
      <c r="C47" s="311"/>
      <c r="D47" s="311"/>
      <c r="E47" s="311"/>
      <c r="F47" s="311"/>
      <c r="G47" s="311"/>
    </row>
    <row r="48" spans="1:7" ht="24" customHeight="1" x14ac:dyDescent="0.6">
      <c r="A48" s="311"/>
      <c r="B48" s="311"/>
      <c r="C48" s="311"/>
      <c r="D48" s="311"/>
      <c r="E48" s="311"/>
      <c r="F48" s="311"/>
      <c r="G48" s="311"/>
    </row>
  </sheetData>
  <mergeCells count="6">
    <mergeCell ref="C40:G40"/>
    <mergeCell ref="C15:E15"/>
    <mergeCell ref="C20:E20"/>
    <mergeCell ref="C21:E21"/>
    <mergeCell ref="C25:G25"/>
    <mergeCell ref="G34:G35"/>
  </mergeCells>
  <pageMargins left="0.7" right="0.7" top="0.75" bottom="0.75" header="0.3" footer="0.3"/>
  <pageSetup paperSize="9" orientation="portrait"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2F3B51-84DD-2149-9E4A-CA6371B6EA9C}">
  <sheetPr codeName="Sheet28">
    <tabColor rgb="FF92D050"/>
  </sheetPr>
  <dimension ref="A1:S19"/>
  <sheetViews>
    <sheetView zoomScale="80" zoomScaleNormal="80" workbookViewId="0"/>
  </sheetViews>
  <sheetFormatPr defaultColWidth="10.5" defaultRowHeight="15" x14ac:dyDescent="0.5"/>
  <cols>
    <col min="1" max="1" width="15" style="255" customWidth="1"/>
    <col min="2" max="2" width="35" style="255" customWidth="1"/>
    <col min="3" max="3" width="3" style="255" customWidth="1"/>
    <col min="4" max="4" width="25" style="255" customWidth="1"/>
    <col min="5" max="5" width="3" style="255" customWidth="1"/>
    <col min="6" max="6" width="25" style="255" customWidth="1"/>
    <col min="7" max="7" width="3" style="255" customWidth="1"/>
    <col min="8" max="8" width="25" style="255" customWidth="1"/>
    <col min="9" max="9" width="3"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489</v>
      </c>
    </row>
    <row r="3" spans="1:19" s="45" customFormat="1" ht="96.6" x14ac:dyDescent="0.6">
      <c r="A3" s="308" t="s">
        <v>490</v>
      </c>
      <c r="B3" s="62" t="s">
        <v>491</v>
      </c>
      <c r="D3" s="11" t="s">
        <v>282</v>
      </c>
      <c r="F3" s="63"/>
      <c r="H3" s="63"/>
      <c r="J3" s="54"/>
      <c r="L3" s="363"/>
      <c r="N3" s="44"/>
      <c r="P3" s="44"/>
      <c r="R3" s="44"/>
    </row>
    <row r="4" spans="1:19" s="43" customFormat="1" ht="17.100000000000001" x14ac:dyDescent="0.6">
      <c r="A4" s="61"/>
      <c r="B4" s="52"/>
      <c r="D4" s="52"/>
      <c r="F4" s="52"/>
      <c r="H4" s="52"/>
      <c r="J4" s="53"/>
      <c r="L4" s="53"/>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53"/>
      <c r="N6" s="53"/>
      <c r="P6" s="53"/>
      <c r="R6" s="53"/>
    </row>
    <row r="7" spans="1:19" s="45" customFormat="1" ht="27.6" x14ac:dyDescent="0.6">
      <c r="A7" s="308" t="s">
        <v>117</v>
      </c>
      <c r="B7" s="62" t="s">
        <v>492</v>
      </c>
      <c r="D7" s="11" t="s">
        <v>119</v>
      </c>
      <c r="F7" s="63"/>
      <c r="H7" s="63"/>
      <c r="J7" s="54"/>
    </row>
    <row r="8" spans="1:19" s="43" customFormat="1" ht="17.100000000000001" x14ac:dyDescent="0.6">
      <c r="A8" s="61"/>
      <c r="B8" s="52"/>
      <c r="D8" s="52"/>
      <c r="F8" s="52"/>
      <c r="H8" s="52"/>
      <c r="J8" s="53"/>
      <c r="L8" s="53"/>
      <c r="N8" s="53"/>
      <c r="P8" s="53"/>
      <c r="R8" s="53"/>
    </row>
    <row r="9" spans="1:19" s="10" customFormat="1" ht="27.6" x14ac:dyDescent="0.6">
      <c r="A9" s="394" t="s">
        <v>493</v>
      </c>
      <c r="B9" s="59" t="s">
        <v>494</v>
      </c>
      <c r="D9" s="11" t="s">
        <v>106</v>
      </c>
      <c r="F9" s="11" t="str">
        <f>IF(D9=[2]Lists!$K$4,"&lt; Input URL to data source &gt;",IF(D9=[2]Lists!$K$5,"&lt; Reference section in EITI Report or URL &gt;",IF(D9=[2]Lists!$K$6,"&lt; Reference evidence of non-applicability &gt;","")))</f>
        <v/>
      </c>
      <c r="G9" s="43"/>
      <c r="H9" s="11" t="str">
        <f>IF(F9=[2]Lists!$K$4,"&lt; Input URL to data source &gt;",IF(F9=[2]Lists!$K$5,"&lt; Reference section in EITI Report or URL &gt;",IF(F9=[2]Lists!$K$6,"&lt; Reference evidence of non-applicability &gt;","")))</f>
        <v/>
      </c>
      <c r="I9" s="43"/>
      <c r="J9" s="396"/>
      <c r="K9" s="43"/>
      <c r="L9" s="44"/>
      <c r="M9" s="43"/>
      <c r="N9" s="44"/>
      <c r="O9" s="43"/>
      <c r="P9" s="44"/>
      <c r="Q9" s="43"/>
      <c r="R9" s="44"/>
      <c r="S9" s="43"/>
    </row>
    <row r="10" spans="1:19" s="10" customFormat="1" ht="41.4" x14ac:dyDescent="0.6">
      <c r="A10" s="405"/>
      <c r="B10" s="65" t="s">
        <v>495</v>
      </c>
      <c r="D10" s="11" t="s">
        <v>76</v>
      </c>
      <c r="F10" s="11" t="s">
        <v>210</v>
      </c>
      <c r="G10" s="45"/>
      <c r="H10" s="11" t="s">
        <v>210</v>
      </c>
      <c r="I10" s="45"/>
      <c r="J10" s="397"/>
      <c r="K10" s="45"/>
      <c r="L10" s="44"/>
      <c r="M10" s="45"/>
      <c r="N10" s="44"/>
      <c r="O10" s="45"/>
      <c r="P10" s="44"/>
      <c r="Q10" s="45"/>
      <c r="R10" s="44"/>
      <c r="S10" s="45"/>
    </row>
    <row r="11" spans="1:19" s="10" customFormat="1" ht="69" x14ac:dyDescent="0.6">
      <c r="A11" s="405"/>
      <c r="B11" s="65" t="s">
        <v>496</v>
      </c>
      <c r="D11" s="11" t="s">
        <v>119</v>
      </c>
      <c r="F11" s="11"/>
      <c r="G11" s="45"/>
      <c r="H11" s="11"/>
      <c r="I11" s="45"/>
      <c r="J11" s="397"/>
      <c r="K11" s="45"/>
      <c r="L11" s="44"/>
      <c r="M11" s="45"/>
      <c r="N11" s="44"/>
      <c r="O11" s="45"/>
      <c r="P11" s="44"/>
      <c r="Q11" s="45"/>
      <c r="R11" s="44"/>
      <c r="S11" s="45"/>
    </row>
    <row r="12" spans="1:19" s="10" customFormat="1" ht="41.4" x14ac:dyDescent="0.6">
      <c r="A12" s="405"/>
      <c r="B12" s="65" t="s">
        <v>497</v>
      </c>
      <c r="D12" s="11" t="s">
        <v>119</v>
      </c>
      <c r="F12" s="11"/>
      <c r="G12" s="45"/>
      <c r="H12" s="11"/>
      <c r="I12" s="45"/>
      <c r="J12" s="397"/>
      <c r="K12" s="45"/>
      <c r="L12" s="44"/>
      <c r="M12" s="45"/>
      <c r="N12" s="44"/>
      <c r="O12" s="45"/>
      <c r="P12" s="44"/>
      <c r="Q12" s="45"/>
      <c r="R12" s="44"/>
      <c r="S12" s="45"/>
    </row>
    <row r="13" spans="1:19" s="10" customFormat="1" ht="69" customHeight="1" x14ac:dyDescent="0.6">
      <c r="A13" s="405"/>
      <c r="B13" s="65" t="s">
        <v>498</v>
      </c>
      <c r="D13" s="11" t="s">
        <v>119</v>
      </c>
      <c r="F13" s="11"/>
      <c r="G13" s="45"/>
      <c r="H13" s="11"/>
      <c r="I13" s="45"/>
      <c r="J13" s="398"/>
      <c r="K13" s="45"/>
      <c r="L13" s="44"/>
      <c r="M13" s="45"/>
      <c r="N13" s="44"/>
      <c r="O13" s="45"/>
      <c r="P13" s="44"/>
      <c r="Q13" s="45"/>
      <c r="R13" s="44"/>
      <c r="S13" s="45"/>
    </row>
    <row r="14" spans="1:19" s="258" customFormat="1" x14ac:dyDescent="0.5">
      <c r="A14" s="261"/>
    </row>
    <row r="15" spans="1:19" s="10" customFormat="1" ht="27.6" x14ac:dyDescent="0.6">
      <c r="A15" s="394" t="s">
        <v>499</v>
      </c>
      <c r="B15" s="59" t="s">
        <v>494</v>
      </c>
      <c r="D15" s="11" t="s">
        <v>106</v>
      </c>
      <c r="F15" s="11" t="str">
        <f>IF(D15=[2]Lists!$K$4,"&lt; Input URL to data source &gt;",IF(D15=[2]Lists!$K$5,"&lt; Reference section in EITI Report or URL &gt;",IF(D15=[2]Lists!$K$6,"&lt; Reference evidence of non-applicability &gt;","")))</f>
        <v/>
      </c>
      <c r="G15" s="43"/>
      <c r="H15" s="11" t="str">
        <f>IF(F15=[2]Lists!$K$4,"&lt; Input URL to data source &gt;",IF(F15=[2]Lists!$K$5,"&lt; Reference section in EITI Report or URL &gt;",IF(F15=[2]Lists!$K$6,"&lt; Reference evidence of non-applicability &gt;","")))</f>
        <v/>
      </c>
      <c r="I15" s="43"/>
      <c r="J15" s="396"/>
      <c r="K15" s="43"/>
      <c r="L15" s="44"/>
      <c r="M15" s="43"/>
      <c r="N15" s="44"/>
      <c r="O15" s="43"/>
      <c r="P15" s="44"/>
      <c r="Q15" s="43"/>
      <c r="R15" s="44"/>
      <c r="S15" s="43"/>
    </row>
    <row r="16" spans="1:19" s="10" customFormat="1" ht="41.4" x14ac:dyDescent="0.6">
      <c r="A16" s="405"/>
      <c r="B16" s="65" t="s">
        <v>495</v>
      </c>
      <c r="D16" s="11" t="s">
        <v>76</v>
      </c>
      <c r="F16" s="11" t="s">
        <v>210</v>
      </c>
      <c r="G16" s="45"/>
      <c r="H16" s="11" t="s">
        <v>210</v>
      </c>
      <c r="I16" s="45"/>
      <c r="J16" s="397"/>
      <c r="K16" s="45"/>
      <c r="L16" s="44"/>
      <c r="M16" s="45"/>
      <c r="N16" s="44"/>
      <c r="O16" s="45"/>
      <c r="P16" s="44"/>
      <c r="Q16" s="45"/>
      <c r="R16" s="44"/>
      <c r="S16" s="45"/>
    </row>
    <row r="17" spans="1:19" s="10" customFormat="1" ht="69" x14ac:dyDescent="0.6">
      <c r="A17" s="405"/>
      <c r="B17" s="65" t="s">
        <v>496</v>
      </c>
      <c r="D17" s="11" t="s">
        <v>119</v>
      </c>
      <c r="F17" s="11"/>
      <c r="G17" s="45"/>
      <c r="H17" s="11"/>
      <c r="I17" s="45"/>
      <c r="J17" s="397"/>
      <c r="K17" s="45"/>
      <c r="L17" s="44"/>
      <c r="M17" s="45"/>
      <c r="N17" s="44"/>
      <c r="O17" s="45"/>
      <c r="P17" s="44"/>
      <c r="Q17" s="45"/>
      <c r="R17" s="44"/>
      <c r="S17" s="45"/>
    </row>
    <row r="18" spans="1:19" s="10" customFormat="1" ht="41.4" x14ac:dyDescent="0.6">
      <c r="A18" s="405"/>
      <c r="B18" s="65" t="s">
        <v>497</v>
      </c>
      <c r="D18" s="11" t="s">
        <v>119</v>
      </c>
      <c r="F18" s="11"/>
      <c r="G18" s="45"/>
      <c r="H18" s="11"/>
      <c r="I18" s="45"/>
      <c r="J18" s="397"/>
      <c r="K18" s="45"/>
      <c r="L18" s="44"/>
      <c r="M18" s="45"/>
      <c r="N18" s="44"/>
      <c r="O18" s="45"/>
      <c r="P18" s="44"/>
      <c r="Q18" s="45"/>
      <c r="R18" s="44"/>
      <c r="S18" s="45"/>
    </row>
    <row r="19" spans="1:19" s="12" customFormat="1" ht="69" customHeight="1" x14ac:dyDescent="0.6">
      <c r="A19" s="463"/>
      <c r="B19" s="66" t="s">
        <v>498</v>
      </c>
      <c r="D19" s="13" t="s">
        <v>119</v>
      </c>
      <c r="F19" s="13"/>
      <c r="G19" s="67"/>
      <c r="H19" s="13"/>
      <c r="I19" s="67"/>
      <c r="J19" s="398"/>
      <c r="K19" s="67"/>
      <c r="L19" s="46"/>
      <c r="M19" s="67"/>
      <c r="N19" s="46"/>
      <c r="O19" s="67"/>
      <c r="P19" s="46"/>
      <c r="Q19" s="67"/>
      <c r="R19" s="46"/>
      <c r="S19" s="67"/>
    </row>
  </sheetData>
  <mergeCells count="4">
    <mergeCell ref="A9:A13"/>
    <mergeCell ref="A15:A19"/>
    <mergeCell ref="J9:J13"/>
    <mergeCell ref="J15:J19"/>
  </mergeCells>
  <pageMargins left="0.7" right="0.7" top="0.75" bottom="0.75" header="0.3" footer="0.3"/>
  <pageSetup paperSize="8" orientation="landscape" horizontalDpi="1200" verticalDpi="1200" r:id="rId1"/>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2ABCA-F753-6946-9B48-EB497CBE7327}">
  <sheetPr codeName="Sheet29">
    <tabColor rgb="FF92D050"/>
  </sheetPr>
  <dimension ref="A1:S22"/>
  <sheetViews>
    <sheetView zoomScale="80" zoomScaleNormal="80" workbookViewId="0"/>
  </sheetViews>
  <sheetFormatPr defaultColWidth="10.5" defaultRowHeight="15" x14ac:dyDescent="0.5"/>
  <cols>
    <col min="1" max="1" width="22" style="260" customWidth="1"/>
    <col min="2" max="2" width="33.5" style="255" customWidth="1"/>
    <col min="3" max="3" width="3.34765625" style="255" customWidth="1"/>
    <col min="4" max="4" width="25" style="255" customWidth="1"/>
    <col min="5" max="5" width="3.34765625" style="255" customWidth="1"/>
    <col min="6" max="6" width="34.09765625" style="255" customWidth="1"/>
    <col min="7" max="7" width="3.34765625" style="255" customWidth="1"/>
    <col min="8" max="8" width="25" style="255" customWidth="1"/>
    <col min="9" max="9" width="3.34765625"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500</v>
      </c>
    </row>
    <row r="3" spans="1:19" s="45" customFormat="1" ht="82.8" x14ac:dyDescent="0.6">
      <c r="A3" s="308" t="s">
        <v>501</v>
      </c>
      <c r="B3" s="62" t="s">
        <v>502</v>
      </c>
      <c r="D3" s="11" t="s">
        <v>1437</v>
      </c>
      <c r="F3" s="63"/>
      <c r="H3" s="63"/>
      <c r="J3" s="54"/>
      <c r="L3" s="363"/>
      <c r="N3" s="44"/>
      <c r="P3" s="44"/>
      <c r="R3" s="44"/>
    </row>
    <row r="4" spans="1:19" s="43" customFormat="1" ht="17.100000000000001" x14ac:dyDescent="0.6">
      <c r="A4" s="73"/>
      <c r="B4" s="52"/>
      <c r="D4" s="52"/>
      <c r="F4" s="52"/>
      <c r="H4" s="52"/>
      <c r="J4" s="53"/>
      <c r="L4" s="53"/>
      <c r="N4" s="53"/>
      <c r="P4" s="53"/>
      <c r="R4" s="53"/>
    </row>
    <row r="5" spans="1:19" s="58" customFormat="1" ht="68.400000000000006" x14ac:dyDescent="0.6">
      <c r="A5" s="72"/>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73"/>
      <c r="B6" s="52"/>
      <c r="D6" s="52"/>
      <c r="F6" s="52"/>
      <c r="H6" s="52"/>
      <c r="J6" s="53"/>
      <c r="L6" s="53"/>
      <c r="N6" s="53"/>
      <c r="P6" s="53"/>
      <c r="R6" s="53"/>
    </row>
    <row r="7" spans="1:19" s="10" customFormat="1" ht="409.5" x14ac:dyDescent="0.6">
      <c r="A7" s="74"/>
      <c r="B7" s="71" t="s">
        <v>503</v>
      </c>
      <c r="D7" s="11" t="s">
        <v>574</v>
      </c>
      <c r="F7" s="11" t="s">
        <v>573</v>
      </c>
      <c r="G7" s="43"/>
      <c r="H7" s="345" t="s">
        <v>572</v>
      </c>
      <c r="I7" s="43"/>
      <c r="J7" s="396"/>
      <c r="K7" s="43"/>
      <c r="L7" s="44"/>
      <c r="M7" s="43"/>
      <c r="N7" s="44"/>
      <c r="O7" s="43"/>
      <c r="P7" s="44"/>
      <c r="Q7" s="43"/>
      <c r="R7" s="44"/>
      <c r="S7" s="43"/>
    </row>
    <row r="8" spans="1:19" s="10" customFormat="1" ht="41.4" x14ac:dyDescent="0.6">
      <c r="A8" s="74"/>
      <c r="B8" s="59" t="s">
        <v>504</v>
      </c>
      <c r="D8" s="341">
        <v>20278000000</v>
      </c>
      <c r="F8" s="11" t="s">
        <v>529</v>
      </c>
      <c r="G8" s="45"/>
      <c r="H8" s="11" t="s">
        <v>529</v>
      </c>
      <c r="I8" s="45"/>
      <c r="J8" s="397"/>
      <c r="K8" s="45"/>
      <c r="L8" s="44"/>
      <c r="M8" s="45"/>
      <c r="N8" s="44"/>
      <c r="O8" s="45"/>
      <c r="P8" s="44"/>
      <c r="Q8" s="45"/>
      <c r="R8" s="44"/>
      <c r="S8" s="45"/>
    </row>
    <row r="9" spans="1:19" s="10" customFormat="1" ht="27.6" x14ac:dyDescent="0.6">
      <c r="A9" s="74"/>
      <c r="B9" s="24" t="s">
        <v>505</v>
      </c>
      <c r="D9" s="11" t="s">
        <v>575</v>
      </c>
      <c r="F9" s="11" t="s">
        <v>529</v>
      </c>
      <c r="G9" s="43"/>
      <c r="H9" s="11" t="s">
        <v>529</v>
      </c>
      <c r="I9" s="43"/>
      <c r="J9" s="397"/>
      <c r="K9" s="43"/>
      <c r="L9" s="44"/>
      <c r="M9" s="43"/>
      <c r="N9" s="44"/>
      <c r="O9" s="43"/>
      <c r="P9" s="44"/>
      <c r="Q9" s="43"/>
      <c r="R9" s="44"/>
      <c r="S9" s="43"/>
    </row>
    <row r="10" spans="1:19" s="10" customFormat="1" ht="13.8" x14ac:dyDescent="0.6">
      <c r="A10" s="74"/>
      <c r="B10" s="68" t="s">
        <v>506</v>
      </c>
      <c r="D10" s="341">
        <v>2218439000000</v>
      </c>
      <c r="F10" s="11" t="s">
        <v>529</v>
      </c>
      <c r="G10" s="45"/>
      <c r="H10" s="11" t="s">
        <v>529</v>
      </c>
      <c r="I10" s="45"/>
      <c r="J10" s="397"/>
      <c r="K10" s="45"/>
      <c r="L10" s="44"/>
      <c r="M10" s="45"/>
      <c r="N10" s="44"/>
      <c r="O10" s="45"/>
      <c r="P10" s="44"/>
      <c r="Q10" s="45"/>
      <c r="R10" s="44"/>
      <c r="S10" s="45"/>
    </row>
    <row r="11" spans="1:19" s="10" customFormat="1" ht="17.100000000000001" x14ac:dyDescent="0.6">
      <c r="A11" s="74"/>
      <c r="B11" s="68" t="s">
        <v>507</v>
      </c>
      <c r="D11" s="341">
        <v>1903693154.6591897</v>
      </c>
      <c r="F11" s="11" t="s">
        <v>529</v>
      </c>
      <c r="G11" s="43"/>
      <c r="H11" s="11" t="s">
        <v>529</v>
      </c>
      <c r="I11" s="43"/>
      <c r="J11" s="397"/>
      <c r="K11" s="43"/>
      <c r="L11" s="44"/>
      <c r="M11" s="43"/>
      <c r="N11" s="44"/>
      <c r="O11" s="43"/>
      <c r="P11" s="44"/>
      <c r="Q11" s="43"/>
      <c r="R11" s="44"/>
      <c r="S11" s="43"/>
    </row>
    <row r="12" spans="1:19" s="10" customFormat="1" x14ac:dyDescent="0.5">
      <c r="A12" s="74"/>
      <c r="B12" s="68" t="s">
        <v>508</v>
      </c>
      <c r="D12" s="341">
        <v>742100000000</v>
      </c>
      <c r="F12" s="11" t="s">
        <v>529</v>
      </c>
      <c r="G12" s="258"/>
      <c r="H12" s="11" t="s">
        <v>529</v>
      </c>
      <c r="I12" s="258"/>
      <c r="J12" s="397"/>
      <c r="K12" s="258"/>
      <c r="L12" s="44"/>
      <c r="M12" s="258"/>
      <c r="N12" s="44"/>
      <c r="O12" s="258"/>
      <c r="P12" s="44"/>
      <c r="Q12" s="258"/>
      <c r="R12" s="44"/>
      <c r="S12" s="258"/>
    </row>
    <row r="13" spans="1:19" s="10" customFormat="1" x14ac:dyDescent="0.5">
      <c r="A13" s="74"/>
      <c r="B13" s="68" t="s">
        <v>509</v>
      </c>
      <c r="D13" s="341">
        <v>18000000000</v>
      </c>
      <c r="F13" s="11" t="s">
        <v>529</v>
      </c>
      <c r="G13" s="258"/>
      <c r="H13" s="11" t="s">
        <v>529</v>
      </c>
      <c r="I13" s="258"/>
      <c r="J13" s="397"/>
      <c r="K13" s="258"/>
      <c r="L13" s="44"/>
      <c r="M13" s="258"/>
      <c r="N13" s="44"/>
      <c r="O13" s="258"/>
      <c r="P13" s="44"/>
      <c r="Q13" s="258"/>
      <c r="R13" s="44"/>
      <c r="S13" s="258"/>
    </row>
    <row r="14" spans="1:19" s="10" customFormat="1" x14ac:dyDescent="0.5">
      <c r="A14" s="74"/>
      <c r="B14" s="68" t="s">
        <v>510</v>
      </c>
      <c r="D14" s="341">
        <v>372035000000</v>
      </c>
      <c r="F14" s="11" t="s">
        <v>529</v>
      </c>
      <c r="G14" s="258"/>
      <c r="H14" s="11" t="s">
        <v>529</v>
      </c>
      <c r="I14" s="258"/>
      <c r="J14" s="397"/>
      <c r="K14" s="258"/>
      <c r="L14" s="44"/>
      <c r="M14" s="258"/>
      <c r="N14" s="44"/>
      <c r="O14" s="258"/>
      <c r="P14" s="44"/>
      <c r="Q14" s="258"/>
      <c r="R14" s="44"/>
      <c r="S14" s="258"/>
    </row>
    <row r="15" spans="1:19" s="10" customFormat="1" x14ac:dyDescent="0.5">
      <c r="A15" s="74"/>
      <c r="B15" s="68" t="s">
        <v>511</v>
      </c>
      <c r="D15" s="341">
        <v>48380</v>
      </c>
      <c r="F15" s="11" t="s">
        <v>512</v>
      </c>
      <c r="G15" s="258"/>
      <c r="H15" s="11" t="s">
        <v>512</v>
      </c>
      <c r="I15" s="258"/>
      <c r="J15" s="397"/>
      <c r="K15" s="258"/>
      <c r="L15" s="44"/>
      <c r="M15" s="258"/>
      <c r="N15" s="44"/>
      <c r="O15" s="258"/>
      <c r="P15" s="44"/>
      <c r="Q15" s="258"/>
      <c r="R15" s="44"/>
      <c r="S15" s="258"/>
    </row>
    <row r="16" spans="1:19" s="10" customFormat="1" x14ac:dyDescent="0.5">
      <c r="A16" s="74"/>
      <c r="B16" s="68" t="s">
        <v>513</v>
      </c>
      <c r="D16" s="341">
        <v>10620</v>
      </c>
      <c r="F16" s="11" t="s">
        <v>512</v>
      </c>
      <c r="G16" s="258"/>
      <c r="H16" s="11" t="s">
        <v>512</v>
      </c>
      <c r="I16" s="258"/>
      <c r="J16" s="397"/>
      <c r="K16" s="258"/>
      <c r="L16" s="44"/>
      <c r="M16" s="258"/>
      <c r="N16" s="44"/>
      <c r="O16" s="258"/>
      <c r="P16" s="44"/>
      <c r="Q16" s="258"/>
      <c r="R16" s="44"/>
      <c r="S16" s="258"/>
    </row>
    <row r="17" spans="1:19" s="10" customFormat="1" x14ac:dyDescent="0.5">
      <c r="A17" s="74"/>
      <c r="B17" s="68" t="s">
        <v>514</v>
      </c>
      <c r="D17" s="341">
        <v>59000</v>
      </c>
      <c r="F17" s="11" t="s">
        <v>512</v>
      </c>
      <c r="G17" s="258"/>
      <c r="H17" s="11" t="s">
        <v>512</v>
      </c>
      <c r="I17" s="258"/>
      <c r="J17" s="397"/>
      <c r="K17" s="258"/>
      <c r="L17" s="44"/>
      <c r="M17" s="258"/>
      <c r="N17" s="44"/>
      <c r="O17" s="258"/>
      <c r="P17" s="44"/>
      <c r="Q17" s="258"/>
      <c r="R17" s="44"/>
      <c r="S17" s="258"/>
    </row>
    <row r="18" spans="1:19" s="10" customFormat="1" x14ac:dyDescent="0.5">
      <c r="A18" s="74"/>
      <c r="B18" s="68" t="s">
        <v>515</v>
      </c>
      <c r="D18" s="341">
        <v>35509000</v>
      </c>
      <c r="F18" s="11" t="s">
        <v>512</v>
      </c>
      <c r="G18" s="258"/>
      <c r="H18" s="11" t="s">
        <v>512</v>
      </c>
      <c r="I18" s="258"/>
      <c r="J18" s="397"/>
      <c r="K18" s="258"/>
      <c r="L18" s="44"/>
      <c r="M18" s="258"/>
      <c r="N18" s="44"/>
      <c r="O18" s="258"/>
      <c r="P18" s="44"/>
      <c r="Q18" s="258"/>
      <c r="R18" s="44"/>
      <c r="S18" s="258"/>
    </row>
    <row r="19" spans="1:19" s="10" customFormat="1" x14ac:dyDescent="0.5">
      <c r="A19" s="74"/>
      <c r="B19" s="68" t="s">
        <v>516</v>
      </c>
      <c r="D19" s="11" t="s">
        <v>575</v>
      </c>
      <c r="F19" s="11" t="s">
        <v>210</v>
      </c>
      <c r="G19" s="258"/>
      <c r="H19" s="11" t="s">
        <v>210</v>
      </c>
      <c r="I19" s="258"/>
      <c r="J19" s="397"/>
      <c r="K19" s="258"/>
      <c r="L19" s="44"/>
      <c r="M19" s="258"/>
      <c r="N19" s="44"/>
      <c r="O19" s="258"/>
      <c r="P19" s="44"/>
      <c r="Q19" s="258"/>
      <c r="R19" s="44"/>
      <c r="S19" s="258"/>
    </row>
    <row r="20" spans="1:19" s="10" customFormat="1" x14ac:dyDescent="0.5">
      <c r="A20" s="74"/>
      <c r="B20" s="68" t="s">
        <v>517</v>
      </c>
      <c r="D20" s="11" t="s">
        <v>575</v>
      </c>
      <c r="F20" s="11" t="s">
        <v>210</v>
      </c>
      <c r="G20" s="258"/>
      <c r="H20" s="11" t="s">
        <v>210</v>
      </c>
      <c r="I20" s="258"/>
      <c r="J20" s="397"/>
      <c r="K20" s="258"/>
      <c r="L20" s="44"/>
      <c r="M20" s="258"/>
      <c r="N20" s="44"/>
      <c r="O20" s="258"/>
      <c r="P20" s="44"/>
      <c r="Q20" s="258"/>
      <c r="R20" s="44"/>
      <c r="S20" s="258"/>
    </row>
    <row r="21" spans="1:19" s="10" customFormat="1" ht="41.4" x14ac:dyDescent="0.6">
      <c r="A21" s="74"/>
      <c r="B21" s="71" t="s">
        <v>518</v>
      </c>
      <c r="D21" s="11" t="s">
        <v>106</v>
      </c>
      <c r="F21" s="11" t="str">
        <f>IF(D21=[2]Lists!$K$4,"&lt; Input URL to data source &gt;",IF(D21=[2]Lists!$K$5,"&lt; Reference section in EITI Report or URL &gt;",IF(D21=[2]Lists!$K$6,"&lt; Reference evidence of non-applicability &gt;","")))</f>
        <v/>
      </c>
      <c r="G21" s="43"/>
      <c r="H21" s="11" t="str">
        <f>IF(F21=[2]Lists!$K$4,"&lt; Input URL to data source &gt;",IF(F21=[2]Lists!$K$5,"&lt; Reference section in EITI Report or URL &gt;",IF(F21=[2]Lists!$K$6,"&lt; Reference evidence of non-applicability &gt;","")))</f>
        <v/>
      </c>
      <c r="I21" s="43"/>
      <c r="J21" s="398"/>
      <c r="K21" s="43"/>
      <c r="L21" s="44"/>
      <c r="M21" s="43"/>
      <c r="N21" s="44"/>
      <c r="O21" s="43"/>
      <c r="P21" s="44"/>
      <c r="Q21" s="43"/>
      <c r="R21" s="44"/>
      <c r="S21" s="43"/>
    </row>
    <row r="22" spans="1:19" s="257" customFormat="1" x14ac:dyDescent="0.5">
      <c r="A22" s="259"/>
    </row>
  </sheetData>
  <mergeCells count="1">
    <mergeCell ref="J7:J21"/>
  </mergeCells>
  <hyperlinks>
    <hyperlink ref="B8" r:id="rId1" xr:uid="{D65D155B-A957-0B4E-91E0-0CCEDDA83E18}"/>
    <hyperlink ref="H7" r:id="rId2" xr:uid="{34A10AE0-FEFA-4CD1-B146-3E2D189B2CD9}"/>
  </hyperlinks>
  <pageMargins left="0.7" right="0.7" top="0.75" bottom="0.75" header="0.3" footer="0.3"/>
  <pageSetup paperSize="8" orientation="landscape" horizontalDpi="1200" verticalDpi="1200" r:id="rId3"/>
  <legacyDrawing r:id="rId4"/>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4F1490-486C-914B-9030-0926582A846F}">
  <sheetPr codeName="Sheet30">
    <tabColor rgb="FF92D050"/>
  </sheetPr>
  <dimension ref="A1:S13"/>
  <sheetViews>
    <sheetView zoomScale="80" zoomScaleNormal="80" workbookViewId="0"/>
  </sheetViews>
  <sheetFormatPr defaultColWidth="10.5" defaultRowHeight="15" x14ac:dyDescent="0.5"/>
  <cols>
    <col min="1" max="1" width="14.34765625" style="255" customWidth="1"/>
    <col min="2" max="2" width="42.34765625" style="255" customWidth="1"/>
    <col min="3" max="3" width="3" style="255" customWidth="1"/>
    <col min="4" max="4" width="24" style="255" customWidth="1"/>
    <col min="5" max="5" width="3" style="255" customWidth="1"/>
    <col min="6" max="6" width="22.34765625" style="255" customWidth="1"/>
    <col min="7" max="7" width="3" style="255" customWidth="1"/>
    <col min="8" max="8" width="22.34765625" style="255" customWidth="1"/>
    <col min="9" max="9" width="3" style="255" customWidth="1"/>
    <col min="10" max="10" width="39.5" style="255" customWidth="1"/>
    <col min="11" max="11" width="3" style="255" customWidth="1"/>
    <col min="12" max="12" width="39.5" style="255" customWidth="1"/>
    <col min="13" max="13" width="3" style="255" customWidth="1"/>
    <col min="14" max="14" width="39.5" style="255"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54" t="s">
        <v>519</v>
      </c>
    </row>
    <row r="3" spans="1:19" s="45" customFormat="1" ht="96.6" x14ac:dyDescent="0.6">
      <c r="A3" s="308" t="s">
        <v>520</v>
      </c>
      <c r="B3" s="62" t="s">
        <v>521</v>
      </c>
      <c r="D3" s="11" t="s">
        <v>1437</v>
      </c>
      <c r="F3" s="63"/>
      <c r="H3" s="63"/>
      <c r="J3" s="54"/>
      <c r="L3" s="44"/>
      <c r="N3" s="44"/>
      <c r="P3" s="44"/>
      <c r="R3" s="44"/>
    </row>
    <row r="4" spans="1:19" s="43" customFormat="1" ht="17.100000000000001" x14ac:dyDescent="0.6">
      <c r="A4" s="61"/>
      <c r="B4" s="52"/>
      <c r="D4" s="52"/>
      <c r="F4" s="52"/>
      <c r="H4" s="52"/>
      <c r="J4" s="53"/>
      <c r="L4" s="53"/>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53"/>
      <c r="N6" s="53"/>
      <c r="P6" s="53"/>
      <c r="R6" s="53"/>
    </row>
    <row r="7" spans="1:19" s="45" customFormat="1" ht="41.4" x14ac:dyDescent="0.6">
      <c r="A7" s="308" t="s">
        <v>117</v>
      </c>
      <c r="B7" s="62" t="s">
        <v>522</v>
      </c>
      <c r="D7" s="11" t="s">
        <v>119</v>
      </c>
      <c r="F7" s="63"/>
      <c r="H7" s="63"/>
      <c r="J7" s="54"/>
      <c r="L7" s="44"/>
      <c r="M7" s="43"/>
      <c r="N7" s="44"/>
      <c r="O7" s="43"/>
      <c r="P7" s="44"/>
      <c r="Q7" s="43"/>
      <c r="R7" s="44"/>
    </row>
    <row r="8" spans="1:19" s="43" customFormat="1" ht="17.100000000000001" x14ac:dyDescent="0.6">
      <c r="A8" s="61"/>
      <c r="B8" s="52"/>
      <c r="D8" s="52"/>
      <c r="F8" s="52"/>
      <c r="H8" s="52"/>
      <c r="J8" s="53"/>
      <c r="L8" s="53"/>
      <c r="N8" s="53"/>
      <c r="P8" s="53"/>
      <c r="R8" s="53"/>
    </row>
    <row r="9" spans="1:19" s="10" customFormat="1" ht="17.100000000000001" x14ac:dyDescent="0.6">
      <c r="A9" s="15"/>
      <c r="B9" s="68" t="s">
        <v>104</v>
      </c>
      <c r="D9" s="31"/>
      <c r="F9" s="31"/>
      <c r="G9" s="43"/>
      <c r="H9" s="31"/>
      <c r="I9" s="43"/>
      <c r="K9" s="43"/>
      <c r="M9" s="43"/>
      <c r="O9" s="43"/>
      <c r="Q9" s="43"/>
      <c r="S9" s="43"/>
    </row>
    <row r="10" spans="1:19" s="10" customFormat="1" ht="69" x14ac:dyDescent="0.6">
      <c r="A10" s="15"/>
      <c r="B10" s="26" t="s">
        <v>523</v>
      </c>
      <c r="D10" s="11" t="s">
        <v>574</v>
      </c>
      <c r="F10" s="11" t="s">
        <v>1452</v>
      </c>
      <c r="G10" s="45"/>
      <c r="H10" s="11" t="s">
        <v>1451</v>
      </c>
      <c r="I10" s="45"/>
      <c r="J10" s="464" t="s">
        <v>1453</v>
      </c>
      <c r="K10" s="45"/>
      <c r="L10" s="44"/>
      <c r="M10" s="45"/>
      <c r="N10" s="44"/>
      <c r="O10" s="45"/>
      <c r="P10" s="44"/>
      <c r="Q10" s="45"/>
      <c r="R10" s="44"/>
      <c r="S10" s="45"/>
    </row>
    <row r="11" spans="1:19" s="10" customFormat="1" ht="55.2" x14ac:dyDescent="0.6">
      <c r="A11" s="15"/>
      <c r="B11" s="26" t="s">
        <v>524</v>
      </c>
      <c r="D11" s="11" t="s">
        <v>575</v>
      </c>
      <c r="F11" s="11"/>
      <c r="G11" s="43"/>
      <c r="H11" s="11"/>
      <c r="I11" s="43"/>
      <c r="J11" s="465"/>
      <c r="K11" s="43"/>
      <c r="L11" s="44"/>
      <c r="M11" s="43"/>
      <c r="N11" s="44"/>
      <c r="O11" s="43"/>
      <c r="P11" s="44"/>
      <c r="Q11" s="43"/>
      <c r="R11" s="44"/>
      <c r="S11" s="43"/>
    </row>
    <row r="12" spans="1:19" s="10" customFormat="1" ht="27.6" x14ac:dyDescent="0.6">
      <c r="A12" s="15"/>
      <c r="B12" s="26" t="s">
        <v>525</v>
      </c>
      <c r="D12" s="11" t="s">
        <v>575</v>
      </c>
      <c r="F12" s="11"/>
      <c r="G12" s="45"/>
      <c r="H12" s="11"/>
      <c r="I12" s="45"/>
      <c r="J12" s="466"/>
      <c r="K12" s="45"/>
      <c r="L12" s="44"/>
      <c r="M12" s="45"/>
      <c r="N12" s="44"/>
      <c r="O12" s="45"/>
      <c r="P12" s="44"/>
      <c r="Q12" s="45"/>
      <c r="R12" s="44"/>
      <c r="S12" s="45"/>
    </row>
    <row r="13" spans="1:19" s="257" customFormat="1" x14ac:dyDescent="0.5">
      <c r="A13" s="256"/>
    </row>
  </sheetData>
  <mergeCells count="1">
    <mergeCell ref="J10:J12"/>
  </mergeCells>
  <hyperlinks>
    <hyperlink ref="H10" r:id="rId1" display="https://www.ukeiti.org/energy-transition" xr:uid="{4F31C6C0-2EEA-4DB0-AB3F-58E7B1EE87C5}"/>
  </hyperlinks>
  <pageMargins left="0.7" right="0.7" top="0.75" bottom="0.75" header="0.3" footer="0.3"/>
  <pageSetup paperSize="8" orientation="landscape" horizontalDpi="1200" verticalDpi="1200"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34246C-ABF1-9D46-8E18-C64EEC8FFF69}">
  <sheetPr codeName="Sheet2">
    <tabColor rgb="FF92D050"/>
  </sheetPr>
  <dimension ref="A1:G95"/>
  <sheetViews>
    <sheetView showGridLines="0" showRowColHeaders="0" tabSelected="1" topLeftCell="A46" zoomScale="85" zoomScaleNormal="85" workbookViewId="0">
      <selection activeCell="C54" sqref="C54"/>
    </sheetView>
  </sheetViews>
  <sheetFormatPr defaultColWidth="4" defaultRowHeight="24" customHeight="1" x14ac:dyDescent="0.6"/>
  <cols>
    <col min="1" max="1" width="4" style="151"/>
    <col min="2" max="2" width="4" style="151" hidden="1" customWidth="1"/>
    <col min="3" max="3" width="75" style="151" bestFit="1" customWidth="1"/>
    <col min="4" max="4" width="2.84765625" style="151" customWidth="1"/>
    <col min="5" max="5" width="44.5" style="151" bestFit="1" customWidth="1"/>
    <col min="6" max="6" width="2.84765625" style="151" customWidth="1"/>
    <col min="7" max="7" width="40" style="151" bestFit="1" customWidth="1"/>
    <col min="8" max="16384" width="4" style="151"/>
  </cols>
  <sheetData>
    <row r="1" spans="1:7" ht="15" x14ac:dyDescent="0.6">
      <c r="B1" s="152"/>
    </row>
    <row r="2" spans="1:7" ht="15" x14ac:dyDescent="0.6">
      <c r="B2" s="152"/>
      <c r="C2" s="383" t="s">
        <v>33</v>
      </c>
      <c r="D2" s="383"/>
      <c r="E2" s="383"/>
      <c r="F2" s="383"/>
      <c r="G2" s="383"/>
    </row>
    <row r="3" spans="1:7" s="153" customFormat="1" ht="23.7" x14ac:dyDescent="0.6">
      <c r="B3" s="154"/>
      <c r="C3" s="384" t="s">
        <v>34</v>
      </c>
      <c r="D3" s="384"/>
      <c r="E3" s="384"/>
      <c r="F3" s="384"/>
      <c r="G3" s="384"/>
    </row>
    <row r="4" spans="1:7" ht="12.75" customHeight="1" x14ac:dyDescent="0.6">
      <c r="B4" s="152"/>
      <c r="C4" s="385" t="s">
        <v>35</v>
      </c>
      <c r="D4" s="385"/>
      <c r="E4" s="385"/>
      <c r="F4" s="385"/>
      <c r="G4" s="385"/>
    </row>
    <row r="5" spans="1:7" ht="12.75" customHeight="1" x14ac:dyDescent="0.6">
      <c r="B5" s="152"/>
      <c r="C5" s="386" t="s">
        <v>36</v>
      </c>
      <c r="D5" s="386"/>
      <c r="E5" s="386"/>
      <c r="F5" s="386"/>
      <c r="G5" s="386"/>
    </row>
    <row r="6" spans="1:7" ht="12.75" customHeight="1" x14ac:dyDescent="0.6">
      <c r="B6" s="152"/>
      <c r="C6" s="386" t="s">
        <v>37</v>
      </c>
      <c r="D6" s="386"/>
      <c r="E6" s="386"/>
      <c r="F6" s="386"/>
      <c r="G6" s="386"/>
    </row>
    <row r="7" spans="1:7" ht="12.75" customHeight="1" x14ac:dyDescent="0.45">
      <c r="B7" s="152"/>
      <c r="C7" s="387" t="s">
        <v>38</v>
      </c>
      <c r="D7" s="387"/>
      <c r="E7" s="387"/>
      <c r="F7" s="387"/>
      <c r="G7" s="387"/>
    </row>
    <row r="8" spans="1:7" ht="15" x14ac:dyDescent="0.6">
      <c r="B8" s="152"/>
      <c r="C8" s="311"/>
      <c r="D8" s="155"/>
      <c r="E8" s="155"/>
      <c r="F8" s="311"/>
      <c r="G8" s="311"/>
    </row>
    <row r="9" spans="1:7" ht="15" x14ac:dyDescent="0.6">
      <c r="B9" s="152"/>
      <c r="C9" s="156" t="s">
        <v>39</v>
      </c>
      <c r="D9" s="157"/>
      <c r="E9" s="158" t="s">
        <v>40</v>
      </c>
      <c r="F9" s="157"/>
      <c r="G9" s="159" t="s">
        <v>14</v>
      </c>
    </row>
    <row r="10" spans="1:7" ht="15" x14ac:dyDescent="0.6">
      <c r="B10" s="152"/>
      <c r="C10" s="311"/>
      <c r="D10" s="155"/>
      <c r="E10" s="155"/>
      <c r="F10" s="311"/>
      <c r="G10" s="311"/>
    </row>
    <row r="11" spans="1:7" s="153" customFormat="1" ht="23.7" x14ac:dyDescent="0.6">
      <c r="B11" s="160"/>
      <c r="C11" s="161" t="s">
        <v>41</v>
      </c>
      <c r="D11" s="154"/>
      <c r="E11" s="162"/>
      <c r="F11" s="154"/>
      <c r="G11" s="154"/>
    </row>
    <row r="12" spans="1:7" ht="17.399999999999999" thickBot="1" x14ac:dyDescent="0.65">
      <c r="A12" s="163"/>
      <c r="B12" s="164"/>
      <c r="C12" s="165" t="s">
        <v>42</v>
      </c>
      <c r="D12" s="166"/>
      <c r="E12" s="167" t="s">
        <v>43</v>
      </c>
      <c r="F12" s="166"/>
      <c r="G12" s="168" t="s">
        <v>44</v>
      </c>
    </row>
    <row r="13" spans="1:7" ht="15.3" thickBot="1" x14ac:dyDescent="0.65">
      <c r="B13" s="169"/>
      <c r="C13" s="170" t="s">
        <v>31</v>
      </c>
      <c r="D13" s="171"/>
      <c r="E13" s="172"/>
      <c r="F13" s="171"/>
      <c r="G13" s="172"/>
    </row>
    <row r="14" spans="1:7" ht="15" x14ac:dyDescent="0.6">
      <c r="A14" s="173"/>
      <c r="B14" s="174" t="s">
        <v>31</v>
      </c>
      <c r="C14" s="175" t="s">
        <v>45</v>
      </c>
      <c r="D14" s="310"/>
      <c r="E14" s="176" t="s">
        <v>526</v>
      </c>
      <c r="F14" s="310"/>
      <c r="G14" s="177"/>
    </row>
    <row r="15" spans="1:7" ht="15" x14ac:dyDescent="0.6">
      <c r="A15" s="173"/>
      <c r="B15" s="174" t="s">
        <v>31</v>
      </c>
      <c r="C15" s="175" t="s">
        <v>46</v>
      </c>
      <c r="D15" s="310"/>
      <c r="E15" s="178" t="s">
        <v>527</v>
      </c>
      <c r="F15" s="310"/>
      <c r="G15" s="177"/>
    </row>
    <row r="16" spans="1:7" ht="15" x14ac:dyDescent="0.6">
      <c r="B16" s="174" t="s">
        <v>31</v>
      </c>
      <c r="C16" s="175" t="s">
        <v>47</v>
      </c>
      <c r="D16" s="310"/>
      <c r="E16" s="178" t="s">
        <v>528</v>
      </c>
      <c r="F16" s="310"/>
      <c r="G16" s="177"/>
    </row>
    <row r="17" spans="1:7" ht="15.3" thickBot="1" x14ac:dyDescent="0.65">
      <c r="B17" s="174" t="s">
        <v>31</v>
      </c>
      <c r="C17" s="179" t="s">
        <v>48</v>
      </c>
      <c r="D17" s="114"/>
      <c r="E17" s="115" t="s">
        <v>529</v>
      </c>
      <c r="F17" s="114"/>
      <c r="G17" s="180"/>
    </row>
    <row r="18" spans="1:7" ht="15.3" thickBot="1" x14ac:dyDescent="0.65">
      <c r="B18" s="169"/>
      <c r="C18" s="170" t="s">
        <v>49</v>
      </c>
      <c r="D18" s="171"/>
      <c r="E18" s="172"/>
      <c r="F18" s="171"/>
      <c r="G18" s="172"/>
    </row>
    <row r="19" spans="1:7" ht="15" x14ac:dyDescent="0.6">
      <c r="A19" s="173"/>
      <c r="B19" s="174" t="s">
        <v>49</v>
      </c>
      <c r="C19" s="175" t="s">
        <v>50</v>
      </c>
      <c r="D19" s="310"/>
      <c r="E19" s="324">
        <v>43466</v>
      </c>
      <c r="F19" s="310"/>
      <c r="G19" s="177"/>
    </row>
    <row r="20" spans="1:7" ht="15.3" thickBot="1" x14ac:dyDescent="0.65">
      <c r="A20" s="173"/>
      <c r="B20" s="174" t="s">
        <v>49</v>
      </c>
      <c r="C20" s="179" t="s">
        <v>51</v>
      </c>
      <c r="D20" s="114"/>
      <c r="E20" s="324">
        <v>43830</v>
      </c>
      <c r="F20" s="114"/>
      <c r="G20" s="180"/>
    </row>
    <row r="21" spans="1:7" ht="15.3" thickBot="1" x14ac:dyDescent="0.65">
      <c r="B21" s="169"/>
      <c r="C21" s="170" t="s">
        <v>52</v>
      </c>
      <c r="D21" s="171"/>
      <c r="E21" s="181"/>
      <c r="F21" s="171"/>
      <c r="G21" s="172"/>
    </row>
    <row r="22" spans="1:7" ht="179.4" x14ac:dyDescent="0.6">
      <c r="B22" s="174" t="s">
        <v>52</v>
      </c>
      <c r="C22" s="182" t="s">
        <v>53</v>
      </c>
      <c r="D22" s="310"/>
      <c r="E22" s="176" t="s">
        <v>61</v>
      </c>
      <c r="F22" s="310"/>
      <c r="G22" s="327" t="s">
        <v>533</v>
      </c>
    </row>
    <row r="23" spans="1:7" ht="15" x14ac:dyDescent="0.6">
      <c r="A23" s="173"/>
      <c r="B23" s="174" t="s">
        <v>52</v>
      </c>
      <c r="C23" s="175" t="s">
        <v>54</v>
      </c>
      <c r="D23" s="310"/>
      <c r="E23" s="183" t="s">
        <v>530</v>
      </c>
      <c r="F23" s="310"/>
      <c r="G23" s="177"/>
    </row>
    <row r="24" spans="1:7" ht="15" x14ac:dyDescent="0.6">
      <c r="B24" s="174" t="s">
        <v>52</v>
      </c>
      <c r="C24" s="175" t="s">
        <v>55</v>
      </c>
      <c r="D24" s="310"/>
      <c r="E24" s="325">
        <v>44174</v>
      </c>
      <c r="F24" s="310"/>
      <c r="G24" s="177"/>
    </row>
    <row r="25" spans="1:7" ht="15" x14ac:dyDescent="0.6">
      <c r="A25" s="173"/>
      <c r="B25" s="174" t="s">
        <v>52</v>
      </c>
      <c r="C25" s="175" t="s">
        <v>56</v>
      </c>
      <c r="D25" s="310"/>
      <c r="E25" s="326" t="s">
        <v>532</v>
      </c>
      <c r="F25" s="310"/>
      <c r="G25" s="177"/>
    </row>
    <row r="26" spans="1:7" ht="15" x14ac:dyDescent="0.6">
      <c r="B26" s="174" t="s">
        <v>52</v>
      </c>
      <c r="C26" s="185" t="s">
        <v>57</v>
      </c>
      <c r="D26" s="186"/>
      <c r="E26" s="328" t="s">
        <v>61</v>
      </c>
      <c r="F26" s="186"/>
      <c r="G26" s="187"/>
    </row>
    <row r="27" spans="1:7" ht="15" x14ac:dyDescent="0.6">
      <c r="B27" s="174" t="s">
        <v>52</v>
      </c>
      <c r="C27" s="175" t="s">
        <v>58</v>
      </c>
      <c r="D27" s="310"/>
      <c r="E27" s="329">
        <v>44174</v>
      </c>
      <c r="F27" s="310"/>
      <c r="G27" s="188"/>
    </row>
    <row r="28" spans="1:7" ht="15" x14ac:dyDescent="0.6">
      <c r="A28" s="173"/>
      <c r="B28" s="174" t="s">
        <v>52</v>
      </c>
      <c r="C28" s="175" t="s">
        <v>59</v>
      </c>
      <c r="D28" s="310"/>
      <c r="E28" s="330" t="s">
        <v>534</v>
      </c>
      <c r="F28" s="310"/>
      <c r="G28" s="188"/>
    </row>
    <row r="29" spans="1:7" ht="82.8" x14ac:dyDescent="0.6">
      <c r="B29" s="174" t="s">
        <v>52</v>
      </c>
      <c r="C29" s="185" t="s">
        <v>60</v>
      </c>
      <c r="D29" s="186"/>
      <c r="E29" s="183" t="s">
        <v>61</v>
      </c>
      <c r="F29" s="189"/>
      <c r="G29" s="327" t="s">
        <v>535</v>
      </c>
    </row>
    <row r="30" spans="1:7" ht="15" x14ac:dyDescent="0.6">
      <c r="A30" s="173"/>
      <c r="B30" s="174" t="s">
        <v>52</v>
      </c>
      <c r="C30" s="175" t="s">
        <v>62</v>
      </c>
      <c r="D30" s="310"/>
      <c r="E30" s="184" t="s">
        <v>61</v>
      </c>
      <c r="F30" s="310"/>
      <c r="G30" s="177"/>
    </row>
    <row r="31" spans="1:7" ht="15.9" thickBot="1" x14ac:dyDescent="0.65">
      <c r="A31" s="173"/>
      <c r="B31" s="174" t="s">
        <v>52</v>
      </c>
      <c r="C31" s="175" t="s">
        <v>63</v>
      </c>
      <c r="D31" s="116"/>
      <c r="E31" s="331" t="s">
        <v>531</v>
      </c>
      <c r="F31" s="114"/>
      <c r="G31" s="190"/>
    </row>
    <row r="32" spans="1:7" ht="16" customHeight="1" thickBot="1" x14ac:dyDescent="0.65">
      <c r="A32" s="152"/>
      <c r="C32" s="191" t="s">
        <v>64</v>
      </c>
      <c r="D32" s="192"/>
      <c r="E32" s="193"/>
      <c r="F32" s="194"/>
      <c r="G32" s="195"/>
    </row>
    <row r="33" spans="1:7" ht="15" x14ac:dyDescent="0.6">
      <c r="A33" s="174"/>
      <c r="B33" s="196"/>
      <c r="C33" s="197" t="s">
        <v>65</v>
      </c>
      <c r="D33" s="310"/>
      <c r="E33" s="198" t="s">
        <v>537</v>
      </c>
      <c r="F33" s="112"/>
      <c r="G33" s="199" t="str">
        <f>IF(OR($E$29=[1]Lists!$I$4,$E$29=[1]Lists!$I$5),"&lt;URL&gt;","")</f>
        <v>&lt;URL&gt;</v>
      </c>
    </row>
    <row r="34" spans="1:7" ht="55.5" thickBot="1" x14ac:dyDescent="0.65">
      <c r="A34" s="152"/>
      <c r="B34" s="174" t="s">
        <v>66</v>
      </c>
      <c r="C34" s="200" t="s">
        <v>67</v>
      </c>
      <c r="D34" s="114"/>
      <c r="E34" s="332" t="s">
        <v>536</v>
      </c>
      <c r="F34" s="171"/>
      <c r="G34" s="201"/>
    </row>
    <row r="35" spans="1:7" ht="18" customHeight="1" thickBot="1" x14ac:dyDescent="0.65">
      <c r="A35" s="173"/>
      <c r="B35" s="174" t="s">
        <v>66</v>
      </c>
      <c r="C35" s="170" t="s">
        <v>66</v>
      </c>
      <c r="D35" s="171"/>
      <c r="E35" s="194"/>
      <c r="F35" s="171"/>
      <c r="G35" s="194"/>
    </row>
    <row r="36" spans="1:7" ht="15.75" customHeight="1" x14ac:dyDescent="0.6">
      <c r="B36" s="174" t="s">
        <v>66</v>
      </c>
      <c r="C36" s="202" t="s">
        <v>69</v>
      </c>
      <c r="D36" s="310"/>
      <c r="E36" s="178"/>
      <c r="F36" s="310"/>
      <c r="G36" s="310"/>
    </row>
    <row r="37" spans="1:7" ht="16.5" customHeight="1" x14ac:dyDescent="0.6">
      <c r="A37" s="173"/>
      <c r="B37" s="174" t="s">
        <v>66</v>
      </c>
      <c r="C37" s="203" t="s">
        <v>70</v>
      </c>
      <c r="D37" s="310"/>
      <c r="E37" s="183" t="s">
        <v>61</v>
      </c>
      <c r="F37" s="310"/>
      <c r="G37" s="188"/>
    </row>
    <row r="38" spans="1:7" ht="16.5" customHeight="1" x14ac:dyDescent="0.6">
      <c r="A38" s="173"/>
      <c r="B38" s="174" t="s">
        <v>66</v>
      </c>
      <c r="C38" s="203" t="s">
        <v>71</v>
      </c>
      <c r="D38" s="310"/>
      <c r="E38" s="183" t="s">
        <v>61</v>
      </c>
      <c r="F38" s="310"/>
      <c r="G38" s="188"/>
    </row>
    <row r="39" spans="1:7" ht="15.75" customHeight="1" x14ac:dyDescent="0.6">
      <c r="B39" s="174" t="s">
        <v>66</v>
      </c>
      <c r="C39" s="203" t="s">
        <v>72</v>
      </c>
      <c r="D39" s="310"/>
      <c r="E39" s="183" t="s">
        <v>61</v>
      </c>
      <c r="F39" s="310"/>
      <c r="G39" s="188"/>
    </row>
    <row r="40" spans="1:7" ht="18" customHeight="1" x14ac:dyDescent="0.6">
      <c r="B40" s="174" t="s">
        <v>66</v>
      </c>
      <c r="C40" s="203" t="s">
        <v>73</v>
      </c>
      <c r="D40" s="310"/>
      <c r="E40" s="183" t="s">
        <v>282</v>
      </c>
      <c r="F40" s="310"/>
      <c r="G40" s="188"/>
    </row>
    <row r="41" spans="1:7" ht="15" x14ac:dyDescent="0.6">
      <c r="B41" s="174" t="s">
        <v>66</v>
      </c>
      <c r="C41" s="204" t="s">
        <v>74</v>
      </c>
      <c r="D41" s="310"/>
      <c r="E41" s="183" t="s">
        <v>282</v>
      </c>
      <c r="F41" s="310"/>
      <c r="G41" s="188"/>
    </row>
    <row r="42" spans="1:7" ht="15" x14ac:dyDescent="0.6">
      <c r="B42" s="174" t="s">
        <v>66</v>
      </c>
      <c r="C42" s="203" t="s">
        <v>75</v>
      </c>
      <c r="D42" s="310"/>
      <c r="E42" s="333">
        <v>4</v>
      </c>
      <c r="F42" s="310"/>
      <c r="G42" s="188"/>
    </row>
    <row r="43" spans="1:7" ht="15" x14ac:dyDescent="0.6">
      <c r="B43" s="174" t="s">
        <v>66</v>
      </c>
      <c r="C43" s="203" t="s">
        <v>77</v>
      </c>
      <c r="D43" s="205"/>
      <c r="E43" s="333">
        <v>54</v>
      </c>
      <c r="F43" s="310"/>
      <c r="G43" s="206"/>
    </row>
    <row r="44" spans="1:7" ht="15" x14ac:dyDescent="0.6">
      <c r="B44" s="174" t="s">
        <v>66</v>
      </c>
      <c r="C44" s="207" t="s">
        <v>78</v>
      </c>
      <c r="D44" s="310"/>
      <c r="E44" s="208" t="s">
        <v>529</v>
      </c>
      <c r="F44" s="186"/>
      <c r="G44" s="188"/>
    </row>
    <row r="45" spans="1:7" ht="55.2" x14ac:dyDescent="0.6">
      <c r="B45" s="174" t="s">
        <v>66</v>
      </c>
      <c r="C45" s="209" t="s">
        <v>79</v>
      </c>
      <c r="D45" s="310"/>
      <c r="E45" s="334">
        <v>0.78349050860784819</v>
      </c>
      <c r="F45" s="310"/>
      <c r="G45" s="336" t="s">
        <v>539</v>
      </c>
    </row>
    <row r="46" spans="1:7" ht="41.7" thickBot="1" x14ac:dyDescent="0.65">
      <c r="B46" s="174" t="s">
        <v>66</v>
      </c>
      <c r="C46" s="210" t="s">
        <v>80</v>
      </c>
      <c r="D46" s="114"/>
      <c r="E46" s="335" t="s">
        <v>538</v>
      </c>
      <c r="F46" s="114"/>
      <c r="G46" s="337" t="s">
        <v>540</v>
      </c>
    </row>
    <row r="47" spans="1:7" s="163" customFormat="1" ht="15.3" thickBot="1" x14ac:dyDescent="0.65">
      <c r="A47" s="151"/>
      <c r="B47" s="174" t="s">
        <v>66</v>
      </c>
      <c r="C47" s="212" t="s">
        <v>81</v>
      </c>
      <c r="D47" s="114"/>
      <c r="E47" s="213"/>
      <c r="F47" s="114"/>
      <c r="G47" s="211"/>
    </row>
    <row r="48" spans="1:7" ht="15.75" customHeight="1" x14ac:dyDescent="0.6">
      <c r="B48" s="174" t="s">
        <v>66</v>
      </c>
      <c r="C48" s="203" t="s">
        <v>82</v>
      </c>
      <c r="D48" s="310"/>
      <c r="E48" s="183" t="s">
        <v>61</v>
      </c>
      <c r="F48" s="310"/>
      <c r="G48" s="188"/>
    </row>
    <row r="49" spans="1:7" s="173" customFormat="1" ht="15" x14ac:dyDescent="0.6">
      <c r="A49" s="151"/>
      <c r="B49" s="174"/>
      <c r="C49" s="203" t="s">
        <v>83</v>
      </c>
      <c r="D49" s="310"/>
      <c r="E49" s="183" t="s">
        <v>61</v>
      </c>
      <c r="F49" s="310"/>
      <c r="G49" s="188"/>
    </row>
    <row r="50" spans="1:7" s="173" customFormat="1" ht="15.75" customHeight="1" x14ac:dyDescent="0.6">
      <c r="A50" s="151"/>
      <c r="B50" s="174"/>
      <c r="C50" s="203" t="s">
        <v>84</v>
      </c>
      <c r="D50" s="310"/>
      <c r="E50" s="183" t="s">
        <v>61</v>
      </c>
      <c r="F50" s="310"/>
      <c r="G50" s="188"/>
    </row>
    <row r="51" spans="1:7" ht="83.1" thickBot="1" x14ac:dyDescent="0.65">
      <c r="B51" s="174"/>
      <c r="C51" s="214" t="s">
        <v>85</v>
      </c>
      <c r="D51" s="114"/>
      <c r="E51" s="183" t="s">
        <v>61</v>
      </c>
      <c r="F51" s="114"/>
      <c r="G51" s="337" t="s">
        <v>541</v>
      </c>
    </row>
    <row r="52" spans="1:7" ht="15.3" thickBot="1" x14ac:dyDescent="0.65">
      <c r="B52" s="174" t="s">
        <v>86</v>
      </c>
      <c r="C52" s="215" t="s">
        <v>87</v>
      </c>
      <c r="D52" s="216"/>
      <c r="E52" s="217"/>
      <c r="F52" s="216"/>
      <c r="G52" s="216"/>
    </row>
    <row r="53" spans="1:7" ht="15" x14ac:dyDescent="0.6">
      <c r="B53" s="174" t="s">
        <v>86</v>
      </c>
      <c r="C53" s="175" t="s">
        <v>88</v>
      </c>
      <c r="D53" s="310"/>
      <c r="E53" s="176" t="s">
        <v>542</v>
      </c>
      <c r="F53" s="310"/>
      <c r="G53" s="177"/>
    </row>
    <row r="54" spans="1:7" s="173" customFormat="1" ht="15" x14ac:dyDescent="0.6">
      <c r="A54" s="151"/>
      <c r="B54" s="152"/>
      <c r="C54" s="175" t="s">
        <v>89</v>
      </c>
      <c r="D54" s="310"/>
      <c r="E54" s="176" t="s">
        <v>530</v>
      </c>
      <c r="F54" s="310"/>
      <c r="G54" s="177"/>
    </row>
    <row r="55" spans="1:7" s="173" customFormat="1" ht="15.6" x14ac:dyDescent="0.6">
      <c r="A55" s="151"/>
      <c r="B55" s="152"/>
      <c r="C55" s="175" t="s">
        <v>90</v>
      </c>
      <c r="D55" s="310"/>
      <c r="E55" s="467" t="s">
        <v>1468</v>
      </c>
      <c r="F55" s="310"/>
      <c r="G55" s="177"/>
    </row>
    <row r="56" spans="1:7" ht="15" customHeight="1" thickBot="1" x14ac:dyDescent="0.65">
      <c r="B56" s="152"/>
      <c r="C56" s="113"/>
      <c r="D56" s="114"/>
      <c r="E56" s="115"/>
      <c r="F56" s="114"/>
      <c r="G56" s="116"/>
    </row>
    <row r="57" spans="1:7" ht="15.3" thickBot="1" x14ac:dyDescent="0.65">
      <c r="C57" s="388"/>
      <c r="D57" s="388"/>
      <c r="E57" s="388"/>
      <c r="F57" s="388"/>
      <c r="G57" s="388"/>
    </row>
    <row r="58" spans="1:7" s="173" customFormat="1" ht="15.3" thickBot="1" x14ac:dyDescent="0.65">
      <c r="A58" s="311"/>
      <c r="B58" s="112"/>
      <c r="C58" s="389"/>
      <c r="D58" s="390"/>
      <c r="E58" s="390"/>
      <c r="F58" s="390"/>
      <c r="G58" s="391"/>
    </row>
    <row r="59" spans="1:7" ht="15.3" thickBot="1" x14ac:dyDescent="0.65">
      <c r="A59" s="311"/>
      <c r="B59" s="311"/>
      <c r="C59" s="389"/>
      <c r="D59" s="390"/>
      <c r="E59" s="390"/>
      <c r="F59" s="390"/>
      <c r="G59" s="391"/>
    </row>
    <row r="60" spans="1:7" ht="15.3" thickBot="1" x14ac:dyDescent="0.65">
      <c r="A60" s="311"/>
      <c r="B60" s="311"/>
      <c r="C60" s="392"/>
      <c r="D60" s="392"/>
      <c r="E60" s="392"/>
      <c r="F60" s="392"/>
      <c r="G60" s="392"/>
    </row>
    <row r="61" spans="1:7" ht="15" x14ac:dyDescent="0.6">
      <c r="A61" s="311"/>
      <c r="B61" s="311"/>
      <c r="C61" s="393" t="s">
        <v>29</v>
      </c>
      <c r="D61" s="393"/>
      <c r="E61" s="393"/>
      <c r="F61" s="393"/>
      <c r="G61" s="393"/>
    </row>
    <row r="62" spans="1:7" s="173" customFormat="1" ht="15" x14ac:dyDescent="0.6">
      <c r="A62" s="311"/>
      <c r="B62" s="311"/>
      <c r="C62" s="375" t="s">
        <v>30</v>
      </c>
      <c r="D62" s="375"/>
      <c r="E62" s="375"/>
      <c r="F62" s="375"/>
      <c r="G62" s="375"/>
    </row>
    <row r="63" spans="1:7" s="5" customFormat="1" ht="13.8" x14ac:dyDescent="0.6">
      <c r="A63" s="311"/>
      <c r="B63" s="310" t="s">
        <v>31</v>
      </c>
      <c r="C63" s="381" t="s">
        <v>32</v>
      </c>
      <c r="D63" s="381"/>
      <c r="E63" s="381"/>
      <c r="F63" s="381"/>
      <c r="G63" s="381"/>
    </row>
    <row r="64" spans="1:7" s="5" customFormat="1" ht="15" x14ac:dyDescent="0.6">
      <c r="A64" s="151"/>
      <c r="B64" s="152"/>
      <c r="C64" s="218"/>
      <c r="D64" s="174"/>
      <c r="E64" s="218"/>
      <c r="F64" s="174"/>
      <c r="G64" s="174"/>
    </row>
    <row r="65" spans="1:7" s="5" customFormat="1" ht="15" x14ac:dyDescent="0.6">
      <c r="A65" s="151"/>
      <c r="B65" s="152"/>
      <c r="C65" s="219"/>
      <c r="D65" s="219"/>
      <c r="E65" s="219"/>
      <c r="F65" s="219"/>
      <c r="G65" s="152"/>
    </row>
    <row r="66" spans="1:7" s="5" customFormat="1" ht="18.75" customHeight="1" x14ac:dyDescent="0.6">
      <c r="A66" s="151"/>
      <c r="B66" s="151"/>
      <c r="C66" s="152"/>
      <c r="D66" s="152"/>
      <c r="E66" s="152"/>
      <c r="F66" s="152"/>
      <c r="G66" s="152"/>
    </row>
    <row r="67" spans="1:7" s="5" customFormat="1" ht="15" x14ac:dyDescent="0.6">
      <c r="A67" s="151"/>
      <c r="B67" s="151"/>
      <c r="C67" s="382"/>
      <c r="D67" s="382"/>
      <c r="E67" s="382"/>
      <c r="F67" s="382"/>
      <c r="G67" s="382"/>
    </row>
    <row r="68" spans="1:7" s="5" customFormat="1" ht="15" x14ac:dyDescent="0.6">
      <c r="A68" s="151"/>
      <c r="B68" s="151"/>
      <c r="C68" s="382"/>
      <c r="D68" s="382"/>
      <c r="E68" s="382"/>
      <c r="F68" s="382"/>
      <c r="G68" s="382"/>
    </row>
    <row r="69" spans="1:7" ht="15" x14ac:dyDescent="0.6">
      <c r="C69" s="382"/>
      <c r="D69" s="382"/>
      <c r="E69" s="382"/>
      <c r="F69" s="382"/>
      <c r="G69" s="382"/>
    </row>
    <row r="70" spans="1:7" ht="15" customHeight="1" x14ac:dyDescent="0.6">
      <c r="C70" s="382"/>
      <c r="D70" s="382"/>
      <c r="E70" s="382"/>
      <c r="F70" s="382"/>
      <c r="G70" s="382"/>
    </row>
    <row r="71" spans="1:7" ht="15" customHeight="1" x14ac:dyDescent="0.6">
      <c r="C71" s="219"/>
      <c r="D71" s="219"/>
      <c r="E71" s="219"/>
      <c r="F71" s="219"/>
      <c r="G71" s="152"/>
    </row>
    <row r="72" spans="1:7" ht="15" x14ac:dyDescent="0.6">
      <c r="C72" s="380"/>
      <c r="D72" s="380"/>
      <c r="E72" s="380"/>
      <c r="F72" s="152"/>
      <c r="G72" s="152"/>
    </row>
    <row r="73" spans="1:7" ht="15" x14ac:dyDescent="0.6">
      <c r="C73" s="380"/>
      <c r="D73" s="380"/>
      <c r="E73" s="380"/>
      <c r="F73" s="152"/>
      <c r="G73" s="152"/>
    </row>
    <row r="74" spans="1:7" ht="18.75" customHeight="1" x14ac:dyDescent="0.6">
      <c r="C74" s="152"/>
      <c r="D74" s="152"/>
      <c r="E74" s="152"/>
      <c r="F74" s="152"/>
      <c r="G74" s="152"/>
    </row>
    <row r="75" spans="1:7" ht="15" x14ac:dyDescent="0.6"/>
    <row r="76" spans="1:7" ht="15" x14ac:dyDescent="0.6"/>
    <row r="77" spans="1:7" ht="15" x14ac:dyDescent="0.6"/>
    <row r="78" spans="1:7" ht="15" x14ac:dyDescent="0.6"/>
    <row r="79" spans="1:7" ht="15" x14ac:dyDescent="0.6"/>
    <row r="80" spans="1:7" ht="15" x14ac:dyDescent="0.6"/>
    <row r="81" ht="15" x14ac:dyDescent="0.6"/>
    <row r="82" ht="15" x14ac:dyDescent="0.6"/>
    <row r="83" ht="15" x14ac:dyDescent="0.6"/>
    <row r="84" ht="15" x14ac:dyDescent="0.6"/>
    <row r="85" ht="15" x14ac:dyDescent="0.6"/>
    <row r="86" ht="15" x14ac:dyDescent="0.6"/>
    <row r="87" ht="15" x14ac:dyDescent="0.6"/>
    <row r="88" ht="15" x14ac:dyDescent="0.6"/>
    <row r="89" ht="15" x14ac:dyDescent="0.6"/>
    <row r="90" ht="15" x14ac:dyDescent="0.6"/>
    <row r="91" ht="15" x14ac:dyDescent="0.6"/>
    <row r="92" ht="15" x14ac:dyDescent="0.6"/>
    <row r="93" ht="15" x14ac:dyDescent="0.6"/>
    <row r="94" ht="15" x14ac:dyDescent="0.6"/>
    <row r="95" ht="15" x14ac:dyDescent="0.6"/>
  </sheetData>
  <sheetProtection selectLockedCells="1"/>
  <dataConsolidate/>
  <mergeCells count="19">
    <mergeCell ref="C62:G62"/>
    <mergeCell ref="C2:G2"/>
    <mergeCell ref="C3:G3"/>
    <mergeCell ref="C4:G4"/>
    <mergeCell ref="C5:G5"/>
    <mergeCell ref="C6:G6"/>
    <mergeCell ref="C7:G7"/>
    <mergeCell ref="C57:G57"/>
    <mergeCell ref="C58:G58"/>
    <mergeCell ref="C59:G59"/>
    <mergeCell ref="C60:G60"/>
    <mergeCell ref="C61:G61"/>
    <mergeCell ref="C73:E73"/>
    <mergeCell ref="C63:G63"/>
    <mergeCell ref="C67:G67"/>
    <mergeCell ref="C68:G68"/>
    <mergeCell ref="C69:G69"/>
    <mergeCell ref="C70:G70"/>
    <mergeCell ref="C72:E72"/>
  </mergeCells>
  <dataValidations count="4">
    <dataValidation allowBlank="1" showInputMessage="1" showErrorMessage="1" promptTitle="Data files (CSV, excel)" prompt="Please insert direct URL to accompanying data files for report on National EITI website._x000a__x000a_Data files refer to excel, CSV or similar. PDFs are not to be included here" sqref="E28" xr:uid="{2F02F1DB-40EC-4843-A233-037321F78056}"/>
    <dataValidation type="list" allowBlank="1" showInputMessage="1" showErrorMessage="1" errorTitle="Invalid entry" error="_x000a_Please choose among the following:_x000a__x000a_Yes_x000a_No_x000a_Partially_x000a_Not applicable" promptTitle="Choose among the following" prompt="_x000a_Yes_x000a_No_x000a_Partially_x000a_Not applicable" sqref="E26" xr:uid="{87E47DA5-1C33-47FB-A313-BFF44F7B763A}">
      <formula1>Simple_options_list</formula1>
    </dataValidation>
    <dataValidation type="date" allowBlank="1" showInputMessage="1" showErrorMessage="1" errorTitle="Incorrect format" error="Please revise information according to specified format" promptTitle="Input date in specific format" prompt="YYYY-MM-DD" sqref="E27" xr:uid="{86F80426-27EC-469D-AAF9-F3F73E760530}">
      <formula1>36161</formula1>
      <formula2>47848</formula2>
    </dataValidation>
    <dataValidation allowBlank="1" showInputMessage="1" showErrorMessage="1" promptTitle="Open data policy" prompt="Please insert direct URL to Open data policy on National EITI website." sqref="E34" xr:uid="{2845EC2A-B3EB-48A9-855B-3DCC8B51568C}"/>
  </dataValidations>
  <hyperlinks>
    <hyperlink ref="C44" r:id="rId1" display="Reporting currency (ISO-4217)" xr:uid="{65BE80BA-7A41-BD4F-B703-0ED9302D5191}"/>
    <hyperlink ref="C47" r:id="rId2" location="r4-7" xr:uid="{7A359257-999D-C84E-AC34-C298DA2FA2BF}"/>
    <hyperlink ref="C32" r:id="rId3" location="r7-2" display="Public debate (Requirement 7.1)" xr:uid="{4F484D37-0FB4-6142-9208-D8B82B503418}"/>
    <hyperlink ref="E25" r:id="rId4" xr:uid="{AEE95E89-3EB1-45D9-A4D7-74E75C2C257A}"/>
    <hyperlink ref="E31" r:id="rId5" xr:uid="{6E4BD6FB-BE1B-484A-AFE2-97E13CD0ECD5}"/>
    <hyperlink ref="E34" r:id="rId6" display="http://data-ogauthority.opendata.arcgis.com/" xr:uid="{92A78BD2-4425-4DB6-B685-5584783188CE}"/>
    <hyperlink ref="E46" r:id="rId7" xr:uid="{A9B21E52-8C2F-40D1-9F33-65AF708904D2}"/>
    <hyperlink ref="E55" r:id="rId8" xr:uid="{C08697D7-7A05-45D7-BDC4-8FC493D11E18}"/>
  </hyperlinks>
  <pageMargins left="0.25" right="0.25" top="0.75" bottom="0.75" header="0.3" footer="0.3"/>
  <pageSetup paperSize="8" fitToHeight="0" orientation="landscape" horizontalDpi="2400" verticalDpi="2400" r:id="rId9"/>
  <legacyDrawing r:id="rId1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E6749B-3E9E-B647-8AEA-6784F9E739CD}">
  <sheetPr codeName="Sheet3">
    <tabColor rgb="FF92D050"/>
  </sheetPr>
  <dimension ref="A1:S23"/>
  <sheetViews>
    <sheetView zoomScale="80" zoomScaleNormal="80" zoomScalePageLayoutView="80" workbookViewId="0"/>
  </sheetViews>
  <sheetFormatPr defaultColWidth="10.5" defaultRowHeight="15" x14ac:dyDescent="0.5"/>
  <cols>
    <col min="1" max="1" width="14" style="260" customWidth="1"/>
    <col min="2" max="2" width="48" style="255" customWidth="1"/>
    <col min="3" max="3" width="3" style="255" customWidth="1"/>
    <col min="4" max="4" width="28.34765625" style="255" customWidth="1"/>
    <col min="5" max="5" width="3" style="255" customWidth="1"/>
    <col min="6" max="6" width="35.84765625" style="255" customWidth="1"/>
    <col min="7" max="7" width="3" style="255" customWidth="1"/>
    <col min="8" max="8" width="35.84765625" style="255" customWidth="1"/>
    <col min="9" max="9" width="3" style="255" customWidth="1"/>
    <col min="10" max="10" width="39" style="255" customWidth="1"/>
    <col min="11" max="11" width="3" style="255" customWidth="1"/>
    <col min="12" max="12" width="39.5" style="362" customWidth="1"/>
    <col min="13" max="13" width="3" style="255" customWidth="1"/>
    <col min="14" max="14" width="39.5" style="362"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76" t="s">
        <v>91</v>
      </c>
    </row>
    <row r="3" spans="1:19" s="45" customFormat="1" ht="69" x14ac:dyDescent="0.6">
      <c r="A3" s="308" t="s">
        <v>92</v>
      </c>
      <c r="B3" s="62" t="s">
        <v>93</v>
      </c>
      <c r="D3" s="11" t="s">
        <v>1437</v>
      </c>
      <c r="F3" s="63"/>
      <c r="H3" s="63"/>
      <c r="J3" s="54"/>
      <c r="L3" s="363"/>
      <c r="N3" s="363"/>
      <c r="P3" s="44"/>
      <c r="R3" s="44"/>
    </row>
    <row r="4" spans="1:19" s="45" customFormat="1" ht="13.8" x14ac:dyDescent="0.6">
      <c r="A4" s="308"/>
      <c r="B4" s="62"/>
      <c r="D4" s="88"/>
      <c r="F4" s="88"/>
      <c r="H4" s="88"/>
      <c r="J4" s="10"/>
      <c r="L4" s="30"/>
      <c r="N4" s="30"/>
      <c r="P4" s="10"/>
      <c r="R4" s="10"/>
    </row>
    <row r="5" spans="1:19" s="58" customFormat="1" ht="68.400000000000006" x14ac:dyDescent="0.6">
      <c r="A5" s="72"/>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73"/>
      <c r="B6" s="52"/>
      <c r="D6" s="52"/>
      <c r="F6" s="52"/>
      <c r="H6" s="52"/>
      <c r="J6" s="53"/>
      <c r="L6" s="364"/>
      <c r="N6" s="364"/>
      <c r="P6" s="53"/>
      <c r="R6" s="53"/>
    </row>
    <row r="7" spans="1:19" s="10" customFormat="1" ht="13.8" x14ac:dyDescent="0.6">
      <c r="A7" s="394" t="s">
        <v>103</v>
      </c>
      <c r="B7" s="68" t="s">
        <v>104</v>
      </c>
      <c r="D7" s="31"/>
      <c r="F7" s="31"/>
      <c r="H7" s="31"/>
      <c r="K7" s="19"/>
      <c r="L7" s="29"/>
      <c r="M7" s="19"/>
      <c r="N7" s="29"/>
      <c r="O7" s="19"/>
      <c r="P7" s="19"/>
      <c r="Q7" s="19"/>
      <c r="R7" s="19"/>
      <c r="S7" s="19"/>
    </row>
    <row r="8" spans="1:19" s="10" customFormat="1" ht="345" x14ac:dyDescent="0.6">
      <c r="A8" s="395"/>
      <c r="B8" s="69" t="s">
        <v>105</v>
      </c>
      <c r="D8" s="11" t="s">
        <v>543</v>
      </c>
      <c r="F8" s="338" t="s">
        <v>1454</v>
      </c>
      <c r="G8" s="97"/>
      <c r="H8" s="358" t="s">
        <v>1446</v>
      </c>
      <c r="J8" s="396"/>
      <c r="K8" s="43"/>
      <c r="L8" s="363"/>
      <c r="M8" s="43"/>
      <c r="N8" s="363"/>
      <c r="O8" s="43"/>
      <c r="P8" s="44"/>
      <c r="Q8" s="43"/>
      <c r="R8" s="44"/>
      <c r="S8" s="43"/>
    </row>
    <row r="9" spans="1:19" s="10" customFormat="1" ht="13.8" x14ac:dyDescent="0.6">
      <c r="A9" s="395"/>
      <c r="B9" s="69" t="s">
        <v>108</v>
      </c>
      <c r="D9" s="11" t="s">
        <v>543</v>
      </c>
      <c r="F9" s="338" t="s">
        <v>544</v>
      </c>
      <c r="H9" s="338" t="s">
        <v>544</v>
      </c>
      <c r="J9" s="397"/>
      <c r="K9" s="45"/>
      <c r="L9" s="363"/>
      <c r="M9" s="45"/>
      <c r="N9" s="363"/>
      <c r="O9" s="45"/>
      <c r="P9" s="44"/>
      <c r="Q9" s="45"/>
      <c r="R9" s="44"/>
      <c r="S9" s="45"/>
    </row>
    <row r="10" spans="1:19" s="10" customFormat="1" ht="17.100000000000001" x14ac:dyDescent="0.6">
      <c r="A10" s="395"/>
      <c r="B10" s="69" t="s">
        <v>109</v>
      </c>
      <c r="D10" s="11" t="s">
        <v>543</v>
      </c>
      <c r="F10" s="338" t="s">
        <v>544</v>
      </c>
      <c r="H10" s="338" t="s">
        <v>544</v>
      </c>
      <c r="J10" s="397"/>
      <c r="K10" s="43"/>
      <c r="L10" s="363"/>
      <c r="M10" s="43"/>
      <c r="N10" s="363"/>
      <c r="O10" s="43"/>
      <c r="P10" s="44"/>
      <c r="Q10" s="43"/>
      <c r="R10" s="44"/>
      <c r="S10" s="43"/>
    </row>
    <row r="11" spans="1:19" s="10" customFormat="1" ht="13.8" x14ac:dyDescent="0.6">
      <c r="A11" s="395"/>
      <c r="B11" s="69" t="s">
        <v>110</v>
      </c>
      <c r="D11" s="11" t="s">
        <v>543</v>
      </c>
      <c r="F11" s="338" t="s">
        <v>544</v>
      </c>
      <c r="H11" s="338" t="s">
        <v>544</v>
      </c>
      <c r="J11" s="397"/>
      <c r="K11" s="19"/>
      <c r="L11" s="363"/>
      <c r="M11" s="19"/>
      <c r="N11" s="363"/>
      <c r="O11" s="19"/>
      <c r="P11" s="44"/>
      <c r="Q11" s="19"/>
      <c r="R11" s="44"/>
      <c r="S11" s="19"/>
    </row>
    <row r="12" spans="1:19" s="258" customFormat="1" ht="27.6" x14ac:dyDescent="0.5">
      <c r="A12" s="395"/>
      <c r="B12" s="69" t="s">
        <v>111</v>
      </c>
      <c r="D12" s="11" t="s">
        <v>106</v>
      </c>
      <c r="E12" s="10"/>
      <c r="F12" s="96" t="s">
        <v>63</v>
      </c>
      <c r="H12" s="96" t="s">
        <v>107</v>
      </c>
      <c r="I12" s="10"/>
      <c r="J12" s="397"/>
      <c r="K12" s="19"/>
      <c r="L12" s="363"/>
      <c r="M12" s="19"/>
      <c r="N12" s="363"/>
      <c r="O12" s="19"/>
      <c r="P12" s="44"/>
      <c r="Q12" s="19"/>
      <c r="R12" s="44"/>
      <c r="S12" s="19"/>
    </row>
    <row r="13" spans="1:19" s="258" customFormat="1" ht="27.6" x14ac:dyDescent="0.5">
      <c r="A13" s="395"/>
      <c r="B13" s="69" t="s">
        <v>112</v>
      </c>
      <c r="D13" s="11" t="s">
        <v>106</v>
      </c>
      <c r="E13" s="10"/>
      <c r="F13" s="96" t="s">
        <v>63</v>
      </c>
      <c r="H13" s="96" t="s">
        <v>107</v>
      </c>
      <c r="I13" s="10"/>
      <c r="J13" s="398"/>
      <c r="K13" s="19"/>
      <c r="L13" s="363"/>
      <c r="M13" s="19"/>
      <c r="N13" s="363"/>
      <c r="O13" s="19"/>
      <c r="P13" s="44"/>
      <c r="Q13" s="19"/>
      <c r="R13" s="44"/>
      <c r="S13" s="19"/>
    </row>
    <row r="14" spans="1:19" s="258" customFormat="1" ht="16" customHeight="1" x14ac:dyDescent="0.5">
      <c r="A14" s="263"/>
      <c r="B14" s="69"/>
      <c r="L14" s="30"/>
      <c r="M14" s="278"/>
      <c r="N14" s="30"/>
      <c r="O14" s="278"/>
      <c r="P14" s="10"/>
      <c r="Q14" s="278"/>
      <c r="R14" s="10"/>
    </row>
    <row r="15" spans="1:19" s="258" customFormat="1" x14ac:dyDescent="0.5">
      <c r="A15" s="394" t="s">
        <v>113</v>
      </c>
      <c r="B15" s="68" t="s">
        <v>104</v>
      </c>
      <c r="C15" s="10"/>
      <c r="D15" s="31"/>
      <c r="E15" s="10"/>
      <c r="F15" s="31"/>
      <c r="G15" s="10"/>
      <c r="H15" s="31"/>
      <c r="I15" s="10"/>
      <c r="J15" s="10"/>
      <c r="L15" s="30"/>
      <c r="M15" s="278"/>
      <c r="N15" s="30"/>
      <c r="O15" s="278"/>
      <c r="P15" s="10"/>
      <c r="Q15" s="278"/>
      <c r="R15" s="10"/>
    </row>
    <row r="16" spans="1:19" s="258" customFormat="1" ht="409.5" x14ac:dyDescent="0.5">
      <c r="A16" s="395"/>
      <c r="B16" s="69" t="s">
        <v>105</v>
      </c>
      <c r="C16" s="10"/>
      <c r="D16" s="11" t="s">
        <v>543</v>
      </c>
      <c r="E16" s="10"/>
      <c r="F16" s="338" t="s">
        <v>546</v>
      </c>
      <c r="G16" s="10"/>
      <c r="H16" s="339" t="s">
        <v>1447</v>
      </c>
      <c r="I16" s="10"/>
      <c r="J16" s="396"/>
      <c r="L16" s="363"/>
      <c r="N16" s="363"/>
      <c r="P16" s="44"/>
      <c r="R16" s="44"/>
    </row>
    <row r="17" spans="1:18" s="258" customFormat="1" x14ac:dyDescent="0.5">
      <c r="A17" s="395"/>
      <c r="B17" s="69" t="s">
        <v>108</v>
      </c>
      <c r="C17" s="10"/>
      <c r="D17" s="11" t="s">
        <v>543</v>
      </c>
      <c r="E17" s="10"/>
      <c r="F17" s="338" t="s">
        <v>544</v>
      </c>
      <c r="G17" s="10"/>
      <c r="H17" s="338" t="s">
        <v>544</v>
      </c>
      <c r="I17" s="10"/>
      <c r="J17" s="397"/>
      <c r="L17" s="363"/>
      <c r="N17" s="363"/>
      <c r="P17" s="44"/>
      <c r="R17" s="44"/>
    </row>
    <row r="18" spans="1:18" s="258" customFormat="1" x14ac:dyDescent="0.5">
      <c r="A18" s="395"/>
      <c r="B18" s="69" t="s">
        <v>109</v>
      </c>
      <c r="C18" s="10"/>
      <c r="D18" s="11" t="s">
        <v>543</v>
      </c>
      <c r="E18" s="10"/>
      <c r="F18" s="338" t="s">
        <v>544</v>
      </c>
      <c r="G18" s="10"/>
      <c r="H18" s="338" t="s">
        <v>544</v>
      </c>
      <c r="I18" s="10"/>
      <c r="J18" s="397"/>
      <c r="L18" s="363"/>
      <c r="N18" s="363"/>
      <c r="P18" s="44"/>
      <c r="R18" s="44"/>
    </row>
    <row r="19" spans="1:18" s="258" customFormat="1" x14ac:dyDescent="0.5">
      <c r="A19" s="395"/>
      <c r="B19" s="69" t="s">
        <v>110</v>
      </c>
      <c r="C19" s="10"/>
      <c r="D19" s="11" t="s">
        <v>543</v>
      </c>
      <c r="E19" s="10"/>
      <c r="F19" s="338" t="s">
        <v>544</v>
      </c>
      <c r="G19" s="10"/>
      <c r="H19" s="338" t="s">
        <v>544</v>
      </c>
      <c r="I19" s="10"/>
      <c r="J19" s="397"/>
      <c r="L19" s="363"/>
      <c r="N19" s="363"/>
      <c r="P19" s="44"/>
      <c r="R19" s="44"/>
    </row>
    <row r="20" spans="1:18" s="258" customFormat="1" ht="27.6" x14ac:dyDescent="0.5">
      <c r="A20" s="395"/>
      <c r="B20" s="69" t="s">
        <v>111</v>
      </c>
      <c r="D20" s="11" t="s">
        <v>106</v>
      </c>
      <c r="E20" s="10"/>
      <c r="F20" s="96" t="s">
        <v>63</v>
      </c>
      <c r="H20" s="96" t="s">
        <v>107</v>
      </c>
      <c r="I20" s="10"/>
      <c r="J20" s="397"/>
      <c r="L20" s="363"/>
      <c r="N20" s="363"/>
      <c r="P20" s="44"/>
      <c r="R20" s="44"/>
    </row>
    <row r="21" spans="1:18" s="258" customFormat="1" ht="27.6" x14ac:dyDescent="0.5">
      <c r="A21" s="395"/>
      <c r="B21" s="69" t="s">
        <v>112</v>
      </c>
      <c r="D21" s="11" t="s">
        <v>106</v>
      </c>
      <c r="E21" s="10"/>
      <c r="F21" s="96" t="s">
        <v>63</v>
      </c>
      <c r="H21" s="96" t="s">
        <v>107</v>
      </c>
      <c r="I21" s="10"/>
      <c r="J21" s="398"/>
      <c r="L21" s="363"/>
      <c r="N21" s="363"/>
      <c r="P21" s="44"/>
      <c r="R21" s="44"/>
    </row>
    <row r="22" spans="1:18" s="258" customFormat="1" x14ac:dyDescent="0.5">
      <c r="A22" s="263"/>
      <c r="L22" s="365"/>
      <c r="N22" s="365"/>
    </row>
    <row r="23" spans="1:18" s="257" customFormat="1" x14ac:dyDescent="0.5">
      <c r="A23" s="259"/>
      <c r="L23" s="265"/>
      <c r="N23" s="265"/>
    </row>
  </sheetData>
  <mergeCells count="4">
    <mergeCell ref="A7:A13"/>
    <mergeCell ref="A15:A21"/>
    <mergeCell ref="J8:J13"/>
    <mergeCell ref="J16:J21"/>
  </mergeCells>
  <hyperlinks>
    <hyperlink ref="H16" r:id="rId1" location="leg" xr:uid="{F407BB73-F1F2-46D8-BF1D-1EC1C94584B8}"/>
    <hyperlink ref="H8" r:id="rId2" location="leg" xr:uid="{EF177352-6847-45C4-BB4D-60346E62211D}"/>
  </hyperlinks>
  <pageMargins left="0.70866141732283505" right="0.70866141732283505" top="0.74803149606299202" bottom="0.74803149606299202" header="0.31496062992126" footer="0.31496062992126"/>
  <pageSetup paperSize="8" orientation="landscape" horizontalDpi="1200" verticalDpi="1200"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00701-92D3-BE4C-841F-0776CCF83960}">
  <sheetPr codeName="Sheet4">
    <tabColor rgb="FF92D050"/>
  </sheetPr>
  <dimension ref="A1:S33"/>
  <sheetViews>
    <sheetView zoomScale="80" zoomScaleNormal="80" workbookViewId="0"/>
  </sheetViews>
  <sheetFormatPr defaultColWidth="10.5" defaultRowHeight="15" x14ac:dyDescent="0.5"/>
  <cols>
    <col min="1" max="1" width="13" style="260" customWidth="1"/>
    <col min="2" max="2" width="33.84765625" style="273" customWidth="1"/>
    <col min="3" max="3" width="3.5" style="255" customWidth="1"/>
    <col min="4" max="4" width="29" style="255" customWidth="1"/>
    <col min="5" max="5" width="3.5" style="255" customWidth="1"/>
    <col min="6" max="6" width="27.59765625" style="255" customWidth="1"/>
    <col min="7" max="7" width="3.5" style="255" customWidth="1"/>
    <col min="8" max="8" width="20.5" style="255" customWidth="1"/>
    <col min="9" max="9" width="3.5" style="255" customWidth="1"/>
    <col min="10" max="10" width="35.59765625" style="255" customWidth="1"/>
    <col min="11" max="11" width="3" style="255" customWidth="1"/>
    <col min="12" max="12" width="104.34765625" style="362" customWidth="1"/>
    <col min="13" max="13" width="3" style="255" customWidth="1"/>
    <col min="14" max="14" width="39.5" style="362"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76" t="s">
        <v>114</v>
      </c>
    </row>
    <row r="3" spans="1:19" s="45" customFormat="1" ht="138" x14ac:dyDescent="0.6">
      <c r="A3" s="308" t="s">
        <v>115</v>
      </c>
      <c r="B3" s="62" t="s">
        <v>116</v>
      </c>
      <c r="D3" s="11" t="s">
        <v>1436</v>
      </c>
      <c r="F3" s="63"/>
      <c r="H3" s="63"/>
      <c r="J3" s="54"/>
      <c r="L3" s="363"/>
      <c r="N3" s="363"/>
      <c r="P3" s="44"/>
      <c r="R3" s="44"/>
    </row>
    <row r="4" spans="1:19" s="43" customFormat="1" ht="17.100000000000001" x14ac:dyDescent="0.6">
      <c r="A4" s="73"/>
      <c r="B4" s="52"/>
      <c r="D4" s="52"/>
      <c r="F4" s="52"/>
      <c r="H4" s="52"/>
      <c r="J4" s="53"/>
      <c r="L4" s="364"/>
      <c r="N4" s="364"/>
      <c r="P4" s="53"/>
      <c r="R4" s="53"/>
    </row>
    <row r="5" spans="1:19" s="50" customFormat="1" ht="85.5" x14ac:dyDescent="0.6">
      <c r="A5" s="89"/>
      <c r="B5" s="90" t="s">
        <v>94</v>
      </c>
      <c r="D5" s="90" t="s">
        <v>95</v>
      </c>
      <c r="F5" s="90" t="s">
        <v>96</v>
      </c>
      <c r="H5" s="90" t="s">
        <v>97</v>
      </c>
      <c r="I5" s="58"/>
      <c r="J5" s="51" t="s">
        <v>98</v>
      </c>
      <c r="L5" s="51" t="s">
        <v>99</v>
      </c>
      <c r="N5" s="51" t="s">
        <v>100</v>
      </c>
      <c r="P5" s="51" t="s">
        <v>101</v>
      </c>
      <c r="R5" s="51" t="s">
        <v>102</v>
      </c>
    </row>
    <row r="6" spans="1:19" s="43" customFormat="1" ht="17.100000000000001" x14ac:dyDescent="0.6">
      <c r="A6" s="73"/>
      <c r="B6" s="52"/>
      <c r="D6" s="52"/>
      <c r="F6" s="52"/>
      <c r="H6" s="52"/>
      <c r="J6" s="53"/>
      <c r="L6" s="364"/>
      <c r="N6" s="364"/>
      <c r="P6" s="53"/>
      <c r="R6" s="53"/>
    </row>
    <row r="7" spans="1:19" s="45" customFormat="1" ht="41.4" x14ac:dyDescent="0.6">
      <c r="A7" s="308" t="s">
        <v>117</v>
      </c>
      <c r="B7" s="62" t="s">
        <v>118</v>
      </c>
      <c r="D7" s="11" t="s">
        <v>61</v>
      </c>
      <c r="F7" s="63"/>
      <c r="H7" s="63"/>
      <c r="J7" s="54"/>
      <c r="L7" s="363"/>
      <c r="N7" s="363"/>
    </row>
    <row r="8" spans="1:19" s="43" customFormat="1" ht="17.100000000000001" x14ac:dyDescent="0.6">
      <c r="A8" s="73"/>
      <c r="B8" s="52"/>
      <c r="D8" s="52"/>
      <c r="F8" s="52"/>
      <c r="H8" s="52"/>
      <c r="J8" s="53"/>
      <c r="L8" s="364"/>
      <c r="N8" s="364"/>
    </row>
    <row r="9" spans="1:19" s="19" customFormat="1" ht="17.100000000000001" x14ac:dyDescent="0.6">
      <c r="A9" s="399" t="s">
        <v>103</v>
      </c>
      <c r="B9" s="91" t="s">
        <v>104</v>
      </c>
      <c r="D9" s="31"/>
      <c r="F9" s="31"/>
      <c r="H9" s="31"/>
      <c r="L9" s="363"/>
      <c r="M9" s="43"/>
      <c r="N9" s="363"/>
      <c r="O9" s="43"/>
      <c r="P9" s="44"/>
      <c r="Q9" s="43"/>
      <c r="R9" s="44"/>
    </row>
    <row r="10" spans="1:19" s="19" customFormat="1" ht="17.100000000000001" x14ac:dyDescent="0.6">
      <c r="A10" s="399"/>
      <c r="B10" s="92" t="s">
        <v>120</v>
      </c>
      <c r="D10" s="11" t="s">
        <v>76</v>
      </c>
      <c r="F10" s="11"/>
      <c r="H10" s="11"/>
      <c r="J10" s="401"/>
      <c r="K10" s="43"/>
      <c r="L10" s="363"/>
      <c r="M10" s="43"/>
      <c r="N10" s="363"/>
      <c r="O10" s="43"/>
      <c r="P10" s="44"/>
      <c r="Q10" s="43"/>
      <c r="R10" s="44"/>
      <c r="S10" s="43"/>
    </row>
    <row r="11" spans="1:19" s="19" customFormat="1" ht="331.2" x14ac:dyDescent="0.6">
      <c r="A11" s="400"/>
      <c r="B11" s="91" t="s">
        <v>121</v>
      </c>
      <c r="D11" s="11" t="s">
        <v>543</v>
      </c>
      <c r="F11" s="338" t="s">
        <v>547</v>
      </c>
      <c r="H11" s="358" t="s">
        <v>1446</v>
      </c>
      <c r="J11" s="402"/>
      <c r="K11" s="45"/>
      <c r="L11" s="363"/>
      <c r="M11" s="45"/>
      <c r="N11" s="363"/>
      <c r="O11" s="45"/>
      <c r="P11" s="44"/>
      <c r="Q11" s="45"/>
      <c r="R11" s="44"/>
      <c r="S11" s="45"/>
    </row>
    <row r="12" spans="1:19" s="19" customFormat="1" ht="409" customHeight="1" x14ac:dyDescent="0.6">
      <c r="A12" s="400"/>
      <c r="B12" s="91" t="s">
        <v>123</v>
      </c>
      <c r="D12" s="11" t="s">
        <v>549</v>
      </c>
      <c r="F12" s="96" t="s">
        <v>63</v>
      </c>
      <c r="H12" s="338" t="s">
        <v>550</v>
      </c>
      <c r="J12" s="402"/>
      <c r="K12" s="43"/>
      <c r="L12" s="363"/>
      <c r="M12" s="43"/>
      <c r="N12" s="363"/>
      <c r="O12" s="43"/>
      <c r="P12" s="44"/>
      <c r="Q12" s="43"/>
      <c r="R12" s="44"/>
      <c r="S12" s="43"/>
    </row>
    <row r="13" spans="1:19" s="19" customFormat="1" ht="331.2" x14ac:dyDescent="0.6">
      <c r="A13" s="400"/>
      <c r="B13" s="93" t="s">
        <v>124</v>
      </c>
      <c r="D13" s="11" t="s">
        <v>543</v>
      </c>
      <c r="F13" s="338" t="s">
        <v>547</v>
      </c>
      <c r="H13" s="340" t="s">
        <v>545</v>
      </c>
      <c r="J13" s="402"/>
      <c r="L13" s="363" t="s">
        <v>1457</v>
      </c>
      <c r="N13" s="363" t="s">
        <v>1458</v>
      </c>
      <c r="P13" s="44"/>
      <c r="R13" s="44"/>
    </row>
    <row r="14" spans="1:19" s="19" customFormat="1" ht="55.2" x14ac:dyDescent="0.6">
      <c r="A14" s="400"/>
      <c r="B14" s="94" t="s">
        <v>125</v>
      </c>
      <c r="D14" s="11" t="s">
        <v>76</v>
      </c>
      <c r="F14" s="96" t="s">
        <v>63</v>
      </c>
      <c r="H14" s="96" t="s">
        <v>107</v>
      </c>
      <c r="J14" s="402"/>
      <c r="L14" s="363" t="s">
        <v>1459</v>
      </c>
      <c r="M14" s="30"/>
      <c r="N14" s="363" t="s">
        <v>1460</v>
      </c>
      <c r="P14" s="44"/>
      <c r="R14" s="44"/>
    </row>
    <row r="15" spans="1:19" s="19" customFormat="1" ht="27.6" x14ac:dyDescent="0.6">
      <c r="A15" s="400"/>
      <c r="B15" s="93" t="s">
        <v>126</v>
      </c>
      <c r="D15" s="11" t="s">
        <v>122</v>
      </c>
      <c r="F15" s="96" t="s">
        <v>63</v>
      </c>
      <c r="H15" s="96" t="s">
        <v>107</v>
      </c>
      <c r="J15" s="402"/>
      <c r="L15" s="363"/>
      <c r="M15" s="30"/>
      <c r="N15" s="363"/>
      <c r="P15" s="44"/>
      <c r="R15" s="44"/>
    </row>
    <row r="16" spans="1:19" s="19" customFormat="1" ht="27.6" x14ac:dyDescent="0.5">
      <c r="A16" s="400"/>
      <c r="B16" s="91" t="s">
        <v>127</v>
      </c>
      <c r="D16" s="11" t="s">
        <v>106</v>
      </c>
      <c r="F16" s="96" t="s">
        <v>63</v>
      </c>
      <c r="H16" s="96" t="s">
        <v>107</v>
      </c>
      <c r="J16" s="402"/>
      <c r="K16" s="258"/>
      <c r="L16" s="363"/>
      <c r="M16" s="258"/>
      <c r="N16" s="363"/>
      <c r="O16" s="258"/>
      <c r="P16" s="44"/>
      <c r="Q16" s="258"/>
      <c r="R16" s="44"/>
      <c r="S16" s="258"/>
    </row>
    <row r="17" spans="1:19" s="19" customFormat="1" ht="27.6" x14ac:dyDescent="0.5">
      <c r="A17" s="400"/>
      <c r="B17" s="91" t="s">
        <v>123</v>
      </c>
      <c r="D17" s="11" t="s">
        <v>106</v>
      </c>
      <c r="F17" s="96" t="s">
        <v>63</v>
      </c>
      <c r="H17" s="96" t="s">
        <v>107</v>
      </c>
      <c r="J17" s="402"/>
      <c r="K17" s="258"/>
      <c r="L17" s="363"/>
      <c r="M17" s="258"/>
      <c r="N17" s="363"/>
      <c r="O17" s="258"/>
      <c r="P17" s="44"/>
      <c r="Q17" s="258"/>
      <c r="R17" s="44"/>
      <c r="S17" s="258"/>
    </row>
    <row r="18" spans="1:19" s="19" customFormat="1" ht="41.4" x14ac:dyDescent="0.5">
      <c r="A18" s="400"/>
      <c r="B18" s="93" t="s">
        <v>128</v>
      </c>
      <c r="D18" s="11" t="s">
        <v>106</v>
      </c>
      <c r="F18" s="96" t="s">
        <v>63</v>
      </c>
      <c r="H18" s="96" t="s">
        <v>107</v>
      </c>
      <c r="J18" s="402"/>
      <c r="K18" s="258"/>
      <c r="L18" s="363"/>
      <c r="M18" s="258"/>
      <c r="N18" s="363"/>
      <c r="O18" s="258"/>
      <c r="P18" s="44"/>
      <c r="Q18" s="258"/>
      <c r="R18" s="44"/>
      <c r="S18" s="258"/>
    </row>
    <row r="19" spans="1:19" s="19" customFormat="1" ht="27.6" x14ac:dyDescent="0.5">
      <c r="A19" s="400"/>
      <c r="B19" s="91" t="s">
        <v>129</v>
      </c>
      <c r="D19" s="11" t="s">
        <v>106</v>
      </c>
      <c r="F19" s="96" t="s">
        <v>63</v>
      </c>
      <c r="H19" s="96" t="s">
        <v>107</v>
      </c>
      <c r="J19" s="403"/>
      <c r="K19" s="258"/>
      <c r="L19" s="363"/>
      <c r="M19" s="258"/>
      <c r="N19" s="363"/>
      <c r="O19" s="258"/>
      <c r="P19" s="44"/>
      <c r="Q19" s="258"/>
      <c r="R19" s="44"/>
      <c r="S19" s="258"/>
    </row>
    <row r="20" spans="1:19" s="281" customFormat="1" ht="156" customHeight="1" x14ac:dyDescent="0.5">
      <c r="A20" s="280"/>
      <c r="B20" s="281" t="s">
        <v>130</v>
      </c>
      <c r="K20" s="278"/>
      <c r="L20" s="30"/>
      <c r="M20" s="278"/>
      <c r="N20" s="30"/>
      <c r="O20" s="278"/>
      <c r="P20" s="10"/>
      <c r="Q20" s="278"/>
      <c r="R20" s="10"/>
      <c r="S20" s="278"/>
    </row>
    <row r="21" spans="1:19" s="279" customFormat="1" x14ac:dyDescent="0.5">
      <c r="A21" s="399" t="s">
        <v>113</v>
      </c>
      <c r="B21" s="91" t="s">
        <v>104</v>
      </c>
      <c r="C21" s="19"/>
      <c r="D21" s="31"/>
      <c r="E21" s="19"/>
      <c r="F21" s="31"/>
      <c r="G21" s="19"/>
      <c r="H21" s="31"/>
      <c r="I21" s="19"/>
      <c r="J21" s="42"/>
      <c r="K21" s="258"/>
      <c r="L21" s="363"/>
      <c r="M21" s="258"/>
      <c r="N21" s="363"/>
      <c r="O21" s="258"/>
      <c r="P21" s="44"/>
      <c r="Q21" s="258"/>
      <c r="R21" s="44"/>
      <c r="S21" s="258"/>
    </row>
    <row r="22" spans="1:19" s="279" customFormat="1" ht="17.100000000000001" x14ac:dyDescent="0.5">
      <c r="A22" s="399"/>
      <c r="B22" s="92" t="s">
        <v>120</v>
      </c>
      <c r="C22" s="19"/>
      <c r="D22" s="11" t="s">
        <v>76</v>
      </c>
      <c r="E22" s="19"/>
      <c r="F22" s="11"/>
      <c r="G22" s="19"/>
      <c r="H22" s="11"/>
      <c r="I22" s="19"/>
      <c r="J22" s="42"/>
      <c r="K22" s="258"/>
      <c r="L22" s="363"/>
      <c r="M22" s="43"/>
      <c r="N22" s="363"/>
      <c r="O22" s="258"/>
      <c r="P22" s="44"/>
      <c r="Q22" s="258"/>
      <c r="R22" s="44"/>
      <c r="S22" s="258"/>
    </row>
    <row r="23" spans="1:19" s="279" customFormat="1" ht="124.2" x14ac:dyDescent="0.5">
      <c r="A23" s="400"/>
      <c r="B23" s="91" t="s">
        <v>121</v>
      </c>
      <c r="C23" s="19"/>
      <c r="D23" s="11" t="s">
        <v>543</v>
      </c>
      <c r="E23" s="19"/>
      <c r="F23" s="338" t="s">
        <v>548</v>
      </c>
      <c r="G23" s="19"/>
      <c r="H23" s="358" t="s">
        <v>1447</v>
      </c>
      <c r="I23" s="19"/>
      <c r="J23" s="42"/>
      <c r="K23" s="258"/>
      <c r="L23" s="363"/>
      <c r="M23" s="258"/>
      <c r="N23" s="363"/>
      <c r="O23" s="258"/>
      <c r="P23" s="44"/>
      <c r="Q23" s="258"/>
      <c r="R23" s="44"/>
      <c r="S23" s="258"/>
    </row>
    <row r="24" spans="1:19" s="279" customFormat="1" ht="27.6" x14ac:dyDescent="0.5">
      <c r="A24" s="400"/>
      <c r="B24" s="91" t="s">
        <v>123</v>
      </c>
      <c r="C24" s="19"/>
      <c r="D24" s="11" t="s">
        <v>543</v>
      </c>
      <c r="E24" s="19"/>
      <c r="F24" s="338" t="s">
        <v>544</v>
      </c>
      <c r="G24" s="19"/>
      <c r="H24" s="96" t="s">
        <v>107</v>
      </c>
      <c r="I24" s="19"/>
      <c r="J24" s="42"/>
      <c r="K24" s="258"/>
      <c r="L24" s="363"/>
      <c r="M24" s="258"/>
      <c r="N24" s="363"/>
      <c r="O24" s="258"/>
      <c r="P24" s="44"/>
      <c r="Q24" s="258"/>
      <c r="R24" s="44"/>
      <c r="S24" s="258"/>
    </row>
    <row r="25" spans="1:19" s="279" customFormat="1" ht="41.4" x14ac:dyDescent="0.5">
      <c r="A25" s="400"/>
      <c r="B25" s="93" t="s">
        <v>124</v>
      </c>
      <c r="C25" s="19"/>
      <c r="D25" s="11" t="s">
        <v>543</v>
      </c>
      <c r="E25" s="19"/>
      <c r="F25" s="338" t="s">
        <v>544</v>
      </c>
      <c r="G25" s="19"/>
      <c r="H25" s="96" t="s">
        <v>107</v>
      </c>
      <c r="I25" s="19"/>
      <c r="J25" s="42"/>
      <c r="K25" s="258"/>
      <c r="L25" s="363"/>
      <c r="M25" s="258"/>
      <c r="N25" s="363"/>
      <c r="O25" s="258"/>
      <c r="P25" s="44"/>
      <c r="Q25" s="258"/>
      <c r="R25" s="44"/>
      <c r="S25" s="258"/>
    </row>
    <row r="26" spans="1:19" s="279" customFormat="1" ht="27.6" x14ac:dyDescent="0.5">
      <c r="A26" s="400"/>
      <c r="B26" s="94" t="s">
        <v>125</v>
      </c>
      <c r="C26" s="19"/>
      <c r="D26" s="11" t="s">
        <v>76</v>
      </c>
      <c r="E26" s="19"/>
      <c r="F26" s="96" t="s">
        <v>63</v>
      </c>
      <c r="G26" s="19"/>
      <c r="H26" s="96" t="s">
        <v>107</v>
      </c>
      <c r="I26" s="19"/>
      <c r="J26" s="42"/>
      <c r="K26" s="258"/>
      <c r="L26" s="363"/>
      <c r="M26" s="43"/>
      <c r="N26" s="363"/>
      <c r="O26" s="258"/>
      <c r="P26" s="44"/>
      <c r="Q26" s="258"/>
      <c r="R26" s="44"/>
      <c r="S26" s="258"/>
    </row>
    <row r="27" spans="1:19" s="279" customFormat="1" ht="27.6" x14ac:dyDescent="0.5">
      <c r="A27" s="400"/>
      <c r="B27" s="93" t="s">
        <v>126</v>
      </c>
      <c r="C27" s="19"/>
      <c r="D27" s="11" t="s">
        <v>122</v>
      </c>
      <c r="E27" s="19"/>
      <c r="F27" s="96" t="s">
        <v>63</v>
      </c>
      <c r="G27" s="19"/>
      <c r="H27" s="96" t="s">
        <v>107</v>
      </c>
      <c r="I27" s="19"/>
      <c r="J27" s="42"/>
      <c r="K27" s="258"/>
      <c r="L27" s="363"/>
      <c r="M27" s="43"/>
      <c r="N27" s="363"/>
      <c r="O27" s="258"/>
      <c r="P27" s="44"/>
      <c r="Q27" s="258"/>
      <c r="R27" s="44"/>
      <c r="S27" s="258"/>
    </row>
    <row r="28" spans="1:19" s="279" customFormat="1" ht="27.6" x14ac:dyDescent="0.5">
      <c r="A28" s="400"/>
      <c r="B28" s="91" t="s">
        <v>127</v>
      </c>
      <c r="C28" s="19"/>
      <c r="D28" s="11" t="s">
        <v>106</v>
      </c>
      <c r="E28" s="19"/>
      <c r="F28" s="96" t="s">
        <v>63</v>
      </c>
      <c r="G28" s="19"/>
      <c r="H28" s="96" t="s">
        <v>107</v>
      </c>
      <c r="I28" s="19"/>
      <c r="J28" s="42"/>
      <c r="K28" s="258"/>
      <c r="L28" s="363"/>
      <c r="M28" s="258"/>
      <c r="N28" s="363"/>
      <c r="O28" s="258"/>
      <c r="P28" s="44"/>
      <c r="Q28" s="258"/>
      <c r="R28" s="44"/>
      <c r="S28" s="258"/>
    </row>
    <row r="29" spans="1:19" s="279" customFormat="1" ht="27.6" x14ac:dyDescent="0.5">
      <c r="A29" s="400"/>
      <c r="B29" s="91" t="s">
        <v>123</v>
      </c>
      <c r="C29" s="19"/>
      <c r="D29" s="11" t="s">
        <v>106</v>
      </c>
      <c r="E29" s="19"/>
      <c r="F29" s="96" t="s">
        <v>63</v>
      </c>
      <c r="G29" s="19"/>
      <c r="H29" s="96" t="s">
        <v>107</v>
      </c>
      <c r="I29" s="19"/>
      <c r="J29" s="42"/>
      <c r="K29" s="258"/>
      <c r="L29" s="363"/>
      <c r="M29" s="258"/>
      <c r="N29" s="363"/>
      <c r="O29" s="258"/>
      <c r="P29" s="44"/>
      <c r="Q29" s="258"/>
      <c r="R29" s="44"/>
      <c r="S29" s="258"/>
    </row>
    <row r="30" spans="1:19" s="279" customFormat="1" ht="41.4" x14ac:dyDescent="0.5">
      <c r="A30" s="400"/>
      <c r="B30" s="93" t="s">
        <v>128</v>
      </c>
      <c r="C30" s="19"/>
      <c r="D30" s="11" t="s">
        <v>106</v>
      </c>
      <c r="E30" s="19"/>
      <c r="F30" s="96" t="s">
        <v>63</v>
      </c>
      <c r="G30" s="19"/>
      <c r="H30" s="96" t="s">
        <v>107</v>
      </c>
      <c r="I30" s="19"/>
      <c r="J30" s="42"/>
      <c r="K30" s="258"/>
      <c r="L30" s="363"/>
      <c r="M30" s="258"/>
      <c r="N30" s="363"/>
      <c r="O30" s="258"/>
      <c r="P30" s="44"/>
      <c r="Q30" s="258"/>
      <c r="R30" s="44"/>
      <c r="S30" s="258"/>
    </row>
    <row r="31" spans="1:19" s="279" customFormat="1" ht="27.6" x14ac:dyDescent="0.5">
      <c r="A31" s="400"/>
      <c r="B31" s="91" t="s">
        <v>129</v>
      </c>
      <c r="C31" s="19"/>
      <c r="D31" s="11" t="s">
        <v>106</v>
      </c>
      <c r="E31" s="19"/>
      <c r="F31" s="96" t="s">
        <v>63</v>
      </c>
      <c r="G31" s="19"/>
      <c r="H31" s="96" t="s">
        <v>107</v>
      </c>
      <c r="I31" s="19"/>
      <c r="J31" s="42"/>
      <c r="K31" s="258"/>
      <c r="L31" s="363"/>
      <c r="M31" s="258"/>
      <c r="N31" s="363"/>
      <c r="O31" s="258"/>
      <c r="P31" s="44"/>
      <c r="Q31" s="258"/>
      <c r="R31" s="44"/>
      <c r="S31" s="258"/>
    </row>
    <row r="32" spans="1:19" s="279" customFormat="1" ht="152.25" customHeight="1" x14ac:dyDescent="0.5">
      <c r="A32" s="282"/>
      <c r="B32" s="279" t="s">
        <v>130</v>
      </c>
      <c r="K32" s="258"/>
      <c r="L32" s="365"/>
      <c r="M32" s="258"/>
      <c r="N32" s="365"/>
      <c r="O32" s="258"/>
      <c r="P32" s="258"/>
      <c r="Q32" s="258"/>
      <c r="R32" s="258"/>
      <c r="S32" s="258"/>
    </row>
    <row r="33" spans="1:14" s="257" customFormat="1" x14ac:dyDescent="0.5">
      <c r="A33" s="259"/>
      <c r="B33" s="275"/>
      <c r="L33" s="265"/>
      <c r="N33" s="265"/>
    </row>
  </sheetData>
  <mergeCells count="3">
    <mergeCell ref="A9:A19"/>
    <mergeCell ref="A21:A31"/>
    <mergeCell ref="J10:J19"/>
  </mergeCells>
  <hyperlinks>
    <hyperlink ref="H11" r:id="rId1" location="leg" xr:uid="{F2B1AC04-50F5-43D6-9DFC-8F14C4D7FA4E}"/>
    <hyperlink ref="H23" r:id="rId2" location="leg" xr:uid="{AE72F5EA-A1B3-4935-857F-2A54919AB4C3}"/>
    <hyperlink ref="H13" r:id="rId3" xr:uid="{2551854B-A3C9-4765-885C-4F69C2E70D95}"/>
  </hyperlinks>
  <pageMargins left="0.70866141732283505" right="0.70866141732283505" top="0.74803149606299202" bottom="0.74803149606299202" header="0.31496062992126" footer="0.31496062992126"/>
  <pageSetup paperSize="8" orientation="landscape" horizontalDpi="1200" verticalDpi="120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71A4ED-E0C5-DF4D-986A-BF8B7C33AC58}">
  <sheetPr codeName="Sheet5">
    <tabColor rgb="FF92D050"/>
  </sheetPr>
  <dimension ref="A1:S22"/>
  <sheetViews>
    <sheetView topLeftCell="A16" zoomScale="80" zoomScaleNormal="80" workbookViewId="0"/>
  </sheetViews>
  <sheetFormatPr defaultColWidth="10.5" defaultRowHeight="15" x14ac:dyDescent="0.5"/>
  <cols>
    <col min="1" max="1" width="12" style="255" customWidth="1"/>
    <col min="2" max="2" width="41" style="271" customWidth="1"/>
    <col min="3" max="3" width="3.5" style="255" customWidth="1"/>
    <col min="4" max="4" width="28.84765625" style="255" customWidth="1"/>
    <col min="5" max="5" width="3.5" style="255" customWidth="1"/>
    <col min="6" max="6" width="23.34765625" style="255" customWidth="1"/>
    <col min="7" max="7" width="3.5" style="255" customWidth="1"/>
    <col min="8" max="8" width="24.34765625" style="255" customWidth="1"/>
    <col min="9" max="9" width="3.5" style="255" customWidth="1"/>
    <col min="10" max="10" width="28.5" style="255" customWidth="1"/>
    <col min="11" max="11" width="3" style="255" customWidth="1"/>
    <col min="12" max="12" width="39.5" style="362" customWidth="1"/>
    <col min="13" max="13" width="3" style="255" customWidth="1"/>
    <col min="14" max="14" width="39.5" style="362"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76" t="s">
        <v>131</v>
      </c>
    </row>
    <row r="3" spans="1:19" s="45" customFormat="1" ht="70" customHeight="1" x14ac:dyDescent="0.6">
      <c r="A3" s="308" t="s">
        <v>132</v>
      </c>
      <c r="B3" s="62" t="s">
        <v>133</v>
      </c>
      <c r="D3" s="11" t="s">
        <v>1437</v>
      </c>
      <c r="F3" s="63"/>
      <c r="H3" s="63"/>
      <c r="J3" s="54"/>
      <c r="L3" s="363"/>
      <c r="N3" s="363"/>
      <c r="P3" s="44"/>
      <c r="R3" s="44"/>
    </row>
    <row r="4" spans="1:19" s="43" customFormat="1" ht="17.100000000000001" x14ac:dyDescent="0.6">
      <c r="A4" s="61"/>
      <c r="B4" s="52"/>
      <c r="D4" s="52"/>
      <c r="F4" s="52"/>
      <c r="H4" s="52"/>
      <c r="J4" s="53"/>
      <c r="L4" s="364"/>
      <c r="N4" s="364"/>
      <c r="P4" s="53"/>
      <c r="R4" s="53"/>
    </row>
    <row r="5" spans="1:19" s="58" customFormat="1" ht="104.25" customHeight="1" x14ac:dyDescent="0.6">
      <c r="A5" s="56"/>
      <c r="B5" s="95"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364"/>
      <c r="N6" s="364"/>
      <c r="P6" s="53"/>
      <c r="R6" s="53"/>
    </row>
    <row r="7" spans="1:19" s="10" customFormat="1" ht="145" customHeight="1" x14ac:dyDescent="0.6">
      <c r="A7" s="394" t="s">
        <v>103</v>
      </c>
      <c r="B7" s="19" t="s">
        <v>134</v>
      </c>
      <c r="D7" s="11" t="s">
        <v>543</v>
      </c>
      <c r="F7" s="338" t="s">
        <v>1455</v>
      </c>
      <c r="G7" s="19"/>
      <c r="H7" s="338" t="s">
        <v>551</v>
      </c>
      <c r="I7" s="19"/>
      <c r="J7" s="401"/>
      <c r="K7" s="19"/>
      <c r="L7" s="363"/>
      <c r="M7" s="43"/>
      <c r="N7" s="363"/>
      <c r="O7" s="43"/>
      <c r="P7" s="44"/>
      <c r="Q7" s="43"/>
      <c r="R7" s="44"/>
      <c r="S7" s="19"/>
    </row>
    <row r="8" spans="1:19" s="10" customFormat="1" ht="409" customHeight="1" x14ac:dyDescent="0.6">
      <c r="A8" s="394"/>
      <c r="B8" s="19" t="s">
        <v>135</v>
      </c>
      <c r="D8" s="11" t="s">
        <v>106</v>
      </c>
      <c r="F8" s="96" t="s">
        <v>63</v>
      </c>
      <c r="G8" s="19"/>
      <c r="H8" s="96" t="s">
        <v>107</v>
      </c>
      <c r="I8" s="31"/>
      <c r="J8" s="402"/>
      <c r="K8" s="43"/>
      <c r="L8" s="363"/>
      <c r="M8" s="43"/>
      <c r="N8" s="363"/>
      <c r="O8" s="43"/>
      <c r="P8" s="44"/>
      <c r="Q8" s="43"/>
      <c r="R8" s="44"/>
      <c r="S8" s="43"/>
    </row>
    <row r="9" spans="1:19" s="10" customFormat="1" ht="409" customHeight="1" x14ac:dyDescent="0.6">
      <c r="A9" s="394"/>
      <c r="B9" s="19" t="s">
        <v>136</v>
      </c>
      <c r="D9" s="11" t="s">
        <v>106</v>
      </c>
      <c r="F9" s="96" t="s">
        <v>63</v>
      </c>
      <c r="G9" s="19"/>
      <c r="H9" s="96" t="s">
        <v>107</v>
      </c>
      <c r="I9" s="19"/>
      <c r="J9" s="402"/>
      <c r="K9" s="45"/>
      <c r="L9" s="363"/>
      <c r="M9" s="45"/>
      <c r="N9" s="363"/>
      <c r="O9" s="45"/>
      <c r="P9" s="44"/>
      <c r="Q9" s="45"/>
      <c r="R9" s="44"/>
      <c r="S9" s="45"/>
    </row>
    <row r="10" spans="1:19" s="10" customFormat="1" ht="351" customHeight="1" x14ac:dyDescent="0.6">
      <c r="A10" s="394"/>
      <c r="B10" s="19" t="s">
        <v>137</v>
      </c>
      <c r="D10" s="11" t="s">
        <v>106</v>
      </c>
      <c r="F10" s="96" t="s">
        <v>63</v>
      </c>
      <c r="G10" s="19"/>
      <c r="H10" s="96" t="s">
        <v>107</v>
      </c>
      <c r="I10" s="19"/>
      <c r="J10" s="402"/>
      <c r="K10" s="43"/>
      <c r="L10" s="363"/>
      <c r="M10" s="43"/>
      <c r="N10" s="363"/>
      <c r="O10" s="43"/>
      <c r="P10" s="44"/>
      <c r="Q10" s="43"/>
      <c r="R10" s="44"/>
      <c r="S10" s="43"/>
    </row>
    <row r="11" spans="1:19" s="10" customFormat="1" ht="310" customHeight="1" x14ac:dyDescent="0.6">
      <c r="A11" s="394"/>
      <c r="B11" s="19" t="s">
        <v>138</v>
      </c>
      <c r="D11" s="11" t="s">
        <v>106</v>
      </c>
      <c r="F11" s="96" t="s">
        <v>63</v>
      </c>
      <c r="G11" s="19"/>
      <c r="H11" s="96" t="s">
        <v>107</v>
      </c>
      <c r="I11" s="19"/>
      <c r="J11" s="402"/>
      <c r="K11" s="19"/>
      <c r="L11" s="363"/>
      <c r="M11" s="19"/>
      <c r="N11" s="363"/>
      <c r="O11" s="19"/>
      <c r="P11" s="44"/>
      <c r="Q11" s="19"/>
      <c r="R11" s="44"/>
      <c r="S11" s="19"/>
    </row>
    <row r="12" spans="1:19" s="10" customFormat="1" ht="37" customHeight="1" x14ac:dyDescent="0.6">
      <c r="A12" s="404"/>
      <c r="B12" s="19" t="s">
        <v>139</v>
      </c>
      <c r="D12" s="11" t="s">
        <v>106</v>
      </c>
      <c r="F12" s="96" t="s">
        <v>63</v>
      </c>
      <c r="G12" s="19"/>
      <c r="H12" s="96" t="s">
        <v>107</v>
      </c>
      <c r="I12" s="19"/>
      <c r="J12" s="402"/>
      <c r="K12" s="19"/>
      <c r="L12" s="363"/>
      <c r="M12" s="19"/>
      <c r="N12" s="363"/>
      <c r="O12" s="19"/>
      <c r="P12" s="44"/>
      <c r="Q12" s="19"/>
      <c r="R12" s="44"/>
      <c r="S12" s="19"/>
    </row>
    <row r="13" spans="1:19" s="10" customFormat="1" ht="37" customHeight="1" x14ac:dyDescent="0.6">
      <c r="A13" s="404"/>
      <c r="B13" s="19" t="s">
        <v>140</v>
      </c>
      <c r="D13" s="11" t="s">
        <v>106</v>
      </c>
      <c r="F13" s="96" t="s">
        <v>63</v>
      </c>
      <c r="G13" s="19"/>
      <c r="H13" s="96" t="s">
        <v>107</v>
      </c>
      <c r="I13" s="19"/>
      <c r="J13" s="403"/>
      <c r="K13" s="19"/>
      <c r="L13" s="363"/>
      <c r="M13" s="19"/>
      <c r="N13" s="363"/>
      <c r="O13" s="19"/>
      <c r="P13" s="44"/>
      <c r="Q13" s="19"/>
      <c r="R13" s="44"/>
      <c r="S13" s="19"/>
    </row>
    <row r="14" spans="1:19" s="278" customFormat="1" ht="20.25" customHeight="1" x14ac:dyDescent="0.5">
      <c r="A14" s="277"/>
      <c r="B14" s="91"/>
      <c r="G14" s="19"/>
      <c r="I14" s="19"/>
      <c r="J14" s="19"/>
      <c r="L14" s="30"/>
      <c r="N14" s="30"/>
      <c r="P14" s="10"/>
      <c r="R14" s="10"/>
    </row>
    <row r="15" spans="1:19" s="10" customFormat="1" ht="237.3" customHeight="1" x14ac:dyDescent="0.5">
      <c r="A15" s="405" t="s">
        <v>113</v>
      </c>
      <c r="B15" s="19" t="s">
        <v>141</v>
      </c>
      <c r="D15" s="11" t="s">
        <v>543</v>
      </c>
      <c r="F15" s="338" t="s">
        <v>1456</v>
      </c>
      <c r="G15" s="19"/>
      <c r="H15" s="338" t="s">
        <v>1467</v>
      </c>
      <c r="I15" s="19"/>
      <c r="J15" s="401"/>
      <c r="K15" s="258"/>
      <c r="L15" s="363"/>
      <c r="M15" s="258"/>
      <c r="N15" s="363"/>
      <c r="O15" s="258"/>
      <c r="P15" s="44"/>
      <c r="Q15" s="258"/>
      <c r="R15" s="44"/>
      <c r="S15" s="258"/>
    </row>
    <row r="16" spans="1:19" s="10" customFormat="1" ht="236.1" customHeight="1" x14ac:dyDescent="0.5">
      <c r="A16" s="405"/>
      <c r="B16" s="19" t="s">
        <v>135</v>
      </c>
      <c r="D16" s="11" t="s">
        <v>106</v>
      </c>
      <c r="F16" s="96" t="s">
        <v>63</v>
      </c>
      <c r="G16" s="19"/>
      <c r="H16" s="96" t="s">
        <v>107</v>
      </c>
      <c r="I16" s="19"/>
      <c r="J16" s="402"/>
      <c r="K16" s="258"/>
      <c r="L16" s="363"/>
      <c r="M16" s="258"/>
      <c r="N16" s="363"/>
      <c r="O16" s="258"/>
      <c r="P16" s="44"/>
      <c r="Q16" s="258"/>
      <c r="R16" s="44"/>
      <c r="S16" s="258"/>
    </row>
    <row r="17" spans="1:19" s="10" customFormat="1" ht="212.1" customHeight="1" x14ac:dyDescent="0.5">
      <c r="A17" s="405"/>
      <c r="B17" s="19" t="s">
        <v>136</v>
      </c>
      <c r="D17" s="11" t="s">
        <v>106</v>
      </c>
      <c r="F17" s="96" t="s">
        <v>63</v>
      </c>
      <c r="G17" s="19"/>
      <c r="H17" s="96" t="s">
        <v>107</v>
      </c>
      <c r="I17" s="19"/>
      <c r="J17" s="402"/>
      <c r="K17" s="258"/>
      <c r="L17" s="363"/>
      <c r="M17" s="258"/>
      <c r="N17" s="363"/>
      <c r="O17" s="258"/>
      <c r="P17" s="44"/>
      <c r="Q17" s="258"/>
      <c r="R17" s="44"/>
      <c r="S17" s="258"/>
    </row>
    <row r="18" spans="1:19" s="10" customFormat="1" ht="204" customHeight="1" x14ac:dyDescent="0.5">
      <c r="A18" s="405"/>
      <c r="B18" s="19" t="s">
        <v>137</v>
      </c>
      <c r="D18" s="11" t="s">
        <v>106</v>
      </c>
      <c r="F18" s="96" t="s">
        <v>63</v>
      </c>
      <c r="G18" s="279"/>
      <c r="H18" s="96" t="s">
        <v>107</v>
      </c>
      <c r="I18" s="279"/>
      <c r="J18" s="402"/>
      <c r="K18" s="258"/>
      <c r="L18" s="363"/>
      <c r="M18" s="258"/>
      <c r="N18" s="363"/>
      <c r="O18" s="258"/>
      <c r="P18" s="44"/>
      <c r="Q18" s="258"/>
      <c r="R18" s="44"/>
      <c r="S18" s="258"/>
    </row>
    <row r="19" spans="1:19" s="10" customFormat="1" ht="157" customHeight="1" x14ac:dyDescent="0.5">
      <c r="A19" s="405"/>
      <c r="B19" s="19" t="s">
        <v>138</v>
      </c>
      <c r="D19" s="11" t="s">
        <v>106</v>
      </c>
      <c r="F19" s="96" t="s">
        <v>63</v>
      </c>
      <c r="G19" s="19"/>
      <c r="H19" s="96" t="s">
        <v>107</v>
      </c>
      <c r="I19" s="19"/>
      <c r="J19" s="402"/>
      <c r="K19" s="258"/>
      <c r="L19" s="363"/>
      <c r="M19" s="258"/>
      <c r="N19" s="363"/>
      <c r="O19" s="258"/>
      <c r="P19" s="44"/>
      <c r="Q19" s="258"/>
      <c r="R19" s="44"/>
      <c r="S19" s="258"/>
    </row>
    <row r="20" spans="1:19" s="10" customFormat="1" ht="37" customHeight="1" x14ac:dyDescent="0.5">
      <c r="A20" s="404"/>
      <c r="B20" s="19" t="s">
        <v>139</v>
      </c>
      <c r="D20" s="11" t="s">
        <v>106</v>
      </c>
      <c r="F20" s="96" t="s">
        <v>63</v>
      </c>
      <c r="G20" s="19"/>
      <c r="H20" s="96" t="s">
        <v>107</v>
      </c>
      <c r="I20" s="19"/>
      <c r="J20" s="402"/>
      <c r="K20" s="258"/>
      <c r="L20" s="363"/>
      <c r="M20" s="258"/>
      <c r="N20" s="363"/>
      <c r="O20" s="258"/>
      <c r="P20" s="44"/>
      <c r="Q20" s="258"/>
      <c r="R20" s="44"/>
      <c r="S20" s="258"/>
    </row>
    <row r="21" spans="1:19" s="10" customFormat="1" ht="37" customHeight="1" x14ac:dyDescent="0.5">
      <c r="A21" s="404"/>
      <c r="B21" s="19" t="s">
        <v>140</v>
      </c>
      <c r="D21" s="11" t="s">
        <v>106</v>
      </c>
      <c r="F21" s="96" t="s">
        <v>63</v>
      </c>
      <c r="G21" s="19"/>
      <c r="H21" s="96" t="s">
        <v>107</v>
      </c>
      <c r="I21" s="19"/>
      <c r="J21" s="403"/>
      <c r="K21" s="258"/>
      <c r="L21" s="363"/>
      <c r="M21" s="258"/>
      <c r="N21" s="363"/>
      <c r="O21" s="258"/>
      <c r="P21" s="44"/>
      <c r="Q21" s="258"/>
      <c r="R21" s="44"/>
      <c r="S21" s="258"/>
    </row>
    <row r="22" spans="1:19" s="257" customFormat="1" x14ac:dyDescent="0.5">
      <c r="A22" s="256"/>
      <c r="B22" s="272"/>
      <c r="L22" s="265"/>
      <c r="N22" s="265"/>
    </row>
  </sheetData>
  <mergeCells count="4">
    <mergeCell ref="A7:A13"/>
    <mergeCell ref="A15:A21"/>
    <mergeCell ref="J7:J13"/>
    <mergeCell ref="J15:J21"/>
  </mergeCells>
  <pageMargins left="0.70866141732283472" right="0.70866141732283472" top="0.74803149606299213" bottom="0.74803149606299213" header="0.31496062992125984" footer="0.31496062992125984"/>
  <pageSetup paperSize="8" orientation="landscape"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278178-1AB8-FC42-A246-B23CAC0D8D50}">
  <sheetPr codeName="Sheet6">
    <tabColor rgb="FF92D050"/>
  </sheetPr>
  <dimension ref="A1:S14"/>
  <sheetViews>
    <sheetView zoomScale="80" zoomScaleNormal="80" workbookViewId="0"/>
  </sheetViews>
  <sheetFormatPr defaultColWidth="10.5" defaultRowHeight="15" x14ac:dyDescent="0.5"/>
  <cols>
    <col min="1" max="1" width="12.5" style="255" customWidth="1"/>
    <col min="2" max="2" width="35" style="271" customWidth="1"/>
    <col min="3" max="3" width="3.84765625" style="255" customWidth="1"/>
    <col min="4" max="4" width="32.59765625" style="255" customWidth="1"/>
    <col min="5" max="5" width="3.84765625" style="255" customWidth="1"/>
    <col min="6" max="6" width="27.5" style="255" customWidth="1"/>
    <col min="7" max="7" width="3.84765625" style="255" customWidth="1"/>
    <col min="8" max="8" width="27.5" style="255" customWidth="1"/>
    <col min="9" max="9" width="3.84765625" style="255" customWidth="1"/>
    <col min="10" max="10" width="39.34765625" style="255" customWidth="1"/>
    <col min="11" max="11" width="3" style="255" customWidth="1"/>
    <col min="12" max="12" width="39.5" style="362" customWidth="1"/>
    <col min="13" max="13" width="3" style="255" customWidth="1"/>
    <col min="14" max="14" width="39.5" style="362" customWidth="1"/>
    <col min="15" max="15" width="3" style="255" customWidth="1"/>
    <col min="16" max="16" width="39.5" style="255" customWidth="1"/>
    <col min="17" max="17" width="3" style="255" customWidth="1"/>
    <col min="18" max="18" width="39.5" style="255" customWidth="1"/>
    <col min="19" max="19" width="3" style="255" customWidth="1"/>
    <col min="20" max="16384" width="10.5" style="255"/>
  </cols>
  <sheetData>
    <row r="1" spans="1:19" ht="26.7" x14ac:dyDescent="1.1000000000000001">
      <c r="A1" s="276" t="s">
        <v>142</v>
      </c>
    </row>
    <row r="3" spans="1:19" s="45" customFormat="1" ht="124.2" x14ac:dyDescent="0.6">
      <c r="A3" s="308" t="s">
        <v>143</v>
      </c>
      <c r="B3" s="62" t="s">
        <v>144</v>
      </c>
      <c r="D3" s="11" t="s">
        <v>1436</v>
      </c>
      <c r="F3" s="63"/>
      <c r="H3" s="63"/>
      <c r="J3" s="54"/>
      <c r="L3" s="363"/>
      <c r="N3" s="363"/>
      <c r="P3" s="44"/>
      <c r="R3" s="44"/>
    </row>
    <row r="4" spans="1:19" s="43" customFormat="1" ht="17.100000000000001" x14ac:dyDescent="0.6">
      <c r="A4" s="61"/>
      <c r="B4" s="52"/>
      <c r="D4" s="52"/>
      <c r="F4" s="52"/>
      <c r="H4" s="52"/>
      <c r="J4" s="53"/>
      <c r="L4" s="364"/>
      <c r="N4" s="364"/>
      <c r="P4" s="53"/>
      <c r="R4" s="53"/>
    </row>
    <row r="5" spans="1:19" s="58" customFormat="1" ht="68.400000000000006" x14ac:dyDescent="0.6">
      <c r="A5" s="56"/>
      <c r="B5" s="95"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364"/>
      <c r="N6" s="364"/>
      <c r="P6" s="53"/>
      <c r="R6" s="53"/>
    </row>
    <row r="7" spans="1:19" s="10" customFormat="1" ht="99" customHeight="1" x14ac:dyDescent="0.6">
      <c r="A7" s="15"/>
      <c r="B7" s="91" t="s">
        <v>145</v>
      </c>
      <c r="D7" s="11" t="s">
        <v>106</v>
      </c>
      <c r="F7" s="96" t="s">
        <v>63</v>
      </c>
      <c r="G7" s="19"/>
      <c r="H7" s="96" t="s">
        <v>107</v>
      </c>
      <c r="I7" s="19"/>
      <c r="J7" s="406" t="s">
        <v>552</v>
      </c>
      <c r="K7" s="19"/>
      <c r="L7" s="363"/>
      <c r="M7" s="43"/>
      <c r="N7" s="363"/>
      <c r="O7" s="43"/>
      <c r="P7" s="44"/>
      <c r="Q7" s="43"/>
      <c r="R7" s="44"/>
      <c r="S7" s="19"/>
    </row>
    <row r="8" spans="1:19" s="10" customFormat="1" ht="55" customHeight="1" x14ac:dyDescent="0.6">
      <c r="A8" s="15"/>
      <c r="B8" s="297" t="s">
        <v>146</v>
      </c>
      <c r="D8" s="11" t="s">
        <v>106</v>
      </c>
      <c r="F8" s="96" t="s">
        <v>63</v>
      </c>
      <c r="G8" s="19"/>
      <c r="H8" s="96" t="s">
        <v>107</v>
      </c>
      <c r="I8" s="19"/>
      <c r="J8" s="407"/>
      <c r="K8" s="43"/>
      <c r="L8" s="363"/>
      <c r="M8" s="43"/>
      <c r="N8" s="363"/>
      <c r="O8" s="43"/>
      <c r="P8" s="44"/>
      <c r="Q8" s="43"/>
      <c r="R8" s="44"/>
      <c r="S8" s="43"/>
    </row>
    <row r="9" spans="1:19" s="10" customFormat="1" ht="408" customHeight="1" x14ac:dyDescent="0.6">
      <c r="A9" s="15"/>
      <c r="B9" s="297" t="s">
        <v>147</v>
      </c>
      <c r="D9" s="11" t="s">
        <v>106</v>
      </c>
      <c r="F9" s="96" t="s">
        <v>63</v>
      </c>
      <c r="G9" s="19"/>
      <c r="H9" s="96" t="s">
        <v>107</v>
      </c>
      <c r="I9" s="19"/>
      <c r="J9" s="407"/>
      <c r="K9" s="45"/>
      <c r="L9" s="363"/>
      <c r="M9" s="45"/>
      <c r="N9" s="363"/>
      <c r="O9" s="45"/>
      <c r="P9" s="44"/>
      <c r="Q9" s="45"/>
      <c r="R9" s="44"/>
      <c r="S9" s="45"/>
    </row>
    <row r="10" spans="1:19" s="10" customFormat="1" ht="55" customHeight="1" x14ac:dyDescent="0.6">
      <c r="A10" s="15"/>
      <c r="B10" s="91" t="s">
        <v>148</v>
      </c>
      <c r="D10" s="11" t="s">
        <v>106</v>
      </c>
      <c r="F10" s="96" t="s">
        <v>63</v>
      </c>
      <c r="G10" s="19"/>
      <c r="H10" s="96" t="s">
        <v>107</v>
      </c>
      <c r="I10" s="19"/>
      <c r="J10" s="407"/>
      <c r="K10" s="43"/>
      <c r="L10" s="363"/>
      <c r="M10" s="43"/>
      <c r="N10" s="363"/>
      <c r="O10" s="43"/>
      <c r="P10" s="44"/>
      <c r="Q10" s="43"/>
      <c r="R10" s="44"/>
      <c r="S10" s="43"/>
    </row>
    <row r="11" spans="1:19" s="10" customFormat="1" ht="55" customHeight="1" x14ac:dyDescent="0.6">
      <c r="A11" s="15"/>
      <c r="B11" s="91" t="s">
        <v>149</v>
      </c>
      <c r="D11" s="11" t="s">
        <v>106</v>
      </c>
      <c r="F11" s="96" t="s">
        <v>63</v>
      </c>
      <c r="G11" s="19"/>
      <c r="H11" s="96" t="s">
        <v>107</v>
      </c>
      <c r="I11" s="19"/>
      <c r="J11" s="407"/>
      <c r="K11" s="19"/>
      <c r="L11" s="363"/>
      <c r="M11" s="19"/>
      <c r="N11" s="363"/>
      <c r="O11" s="19"/>
      <c r="P11" s="44"/>
      <c r="Q11" s="19"/>
      <c r="R11" s="44"/>
      <c r="S11" s="19"/>
    </row>
    <row r="12" spans="1:19" s="10" customFormat="1" ht="55" customHeight="1" x14ac:dyDescent="0.6">
      <c r="A12" s="15"/>
      <c r="B12" s="31" t="s">
        <v>150</v>
      </c>
      <c r="D12" s="11" t="s">
        <v>151</v>
      </c>
      <c r="F12" s="96" t="s">
        <v>63</v>
      </c>
      <c r="G12" s="19"/>
      <c r="H12" s="96" t="s">
        <v>107</v>
      </c>
      <c r="I12" s="19"/>
      <c r="J12" s="407"/>
      <c r="K12" s="19"/>
      <c r="L12" s="363"/>
      <c r="M12" s="19"/>
      <c r="N12" s="363"/>
      <c r="O12" s="19"/>
      <c r="P12" s="44"/>
      <c r="Q12" s="19"/>
      <c r="R12" s="44"/>
      <c r="S12" s="19"/>
    </row>
    <row r="13" spans="1:19" s="257" customFormat="1" ht="41.4" x14ac:dyDescent="0.5">
      <c r="A13" s="15"/>
      <c r="B13" s="298" t="s">
        <v>152</v>
      </c>
      <c r="D13" s="11" t="s">
        <v>151</v>
      </c>
      <c r="E13" s="10"/>
      <c r="F13" s="96" t="s">
        <v>63</v>
      </c>
      <c r="G13" s="19"/>
      <c r="H13" s="96" t="s">
        <v>107</v>
      </c>
      <c r="I13" s="19"/>
      <c r="J13" s="407"/>
      <c r="K13" s="19"/>
      <c r="L13" s="363"/>
      <c r="M13" s="19"/>
      <c r="N13" s="363"/>
      <c r="O13" s="19"/>
      <c r="P13" s="44"/>
      <c r="Q13" s="19"/>
      <c r="R13" s="44"/>
      <c r="S13" s="19"/>
    </row>
    <row r="14" spans="1:19" ht="41.4" x14ac:dyDescent="0.5">
      <c r="A14" s="16"/>
      <c r="B14" s="299" t="s">
        <v>153</v>
      </c>
      <c r="C14" s="300"/>
      <c r="D14" s="13" t="s">
        <v>151</v>
      </c>
      <c r="E14" s="12"/>
      <c r="F14" s="301" t="s">
        <v>63</v>
      </c>
      <c r="G14" s="302"/>
      <c r="H14" s="301" t="s">
        <v>107</v>
      </c>
      <c r="I14" s="302"/>
      <c r="J14" s="408"/>
      <c r="K14" s="302"/>
      <c r="L14" s="366"/>
      <c r="M14" s="302"/>
      <c r="N14" s="366"/>
      <c r="O14" s="302"/>
      <c r="P14" s="46"/>
      <c r="Q14" s="302"/>
      <c r="R14" s="46"/>
      <c r="S14" s="302"/>
    </row>
  </sheetData>
  <mergeCells count="1">
    <mergeCell ref="J7:J14"/>
  </mergeCells>
  <pageMargins left="0.25" right="0.25" top="0.75" bottom="0.75" header="0.3" footer="0.3"/>
  <pageSetup paperSize="8" orientation="landscape"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3DB9DC-5D13-044A-B3E3-35E86CDB8F81}">
  <sheetPr codeName="Sheet7">
    <tabColor rgb="FF92D050"/>
  </sheetPr>
  <dimension ref="A1:KL19"/>
  <sheetViews>
    <sheetView zoomScale="80" zoomScaleNormal="80" zoomScalePageLayoutView="85" workbookViewId="0"/>
  </sheetViews>
  <sheetFormatPr defaultColWidth="10.5" defaultRowHeight="15" x14ac:dyDescent="0.5"/>
  <cols>
    <col min="1" max="1" width="18" style="255" customWidth="1"/>
    <col min="2" max="2" width="37" style="273" customWidth="1"/>
    <col min="3" max="3" width="3.5" style="255" customWidth="1"/>
    <col min="4" max="4" width="24.34765625" style="255" customWidth="1"/>
    <col min="5" max="5" width="3.5" style="255" customWidth="1"/>
    <col min="6" max="6" width="22.09765625" style="255" customWidth="1"/>
    <col min="7" max="7" width="3.5" style="255" customWidth="1"/>
    <col min="8" max="8" width="30.5" style="255" customWidth="1"/>
    <col min="9" max="9" width="3.5" style="255" customWidth="1"/>
    <col min="10" max="10" width="38" style="255" customWidth="1"/>
    <col min="11" max="11" width="3" style="255" customWidth="1"/>
    <col min="12" max="12" width="39.5" style="362" customWidth="1"/>
    <col min="13" max="13" width="3" style="255" customWidth="1"/>
    <col min="14" max="14" width="39.5" style="362" customWidth="1"/>
    <col min="15" max="15" width="3" style="255" customWidth="1"/>
    <col min="16" max="16" width="39.5" style="255" customWidth="1"/>
    <col min="17" max="17" width="3" style="255" customWidth="1"/>
    <col min="18" max="18" width="39.5" style="255" customWidth="1"/>
    <col min="19" max="19" width="3" style="255" customWidth="1"/>
    <col min="20" max="298" width="10.84765625" style="274"/>
    <col min="299" max="16384" width="10.5" style="255"/>
  </cols>
  <sheetData>
    <row r="1" spans="1:19" ht="26.7" x14ac:dyDescent="1.1000000000000001">
      <c r="A1" s="254" t="s">
        <v>154</v>
      </c>
    </row>
    <row r="3" spans="1:19" s="45" customFormat="1" ht="110.4" x14ac:dyDescent="0.6">
      <c r="A3" s="308" t="s">
        <v>155</v>
      </c>
      <c r="B3" s="62" t="s">
        <v>156</v>
      </c>
      <c r="D3" s="11" t="s">
        <v>1437</v>
      </c>
      <c r="F3" s="63"/>
      <c r="H3" s="63"/>
      <c r="J3" s="54"/>
      <c r="L3" s="363"/>
      <c r="N3" s="363"/>
      <c r="P3" s="44"/>
      <c r="R3" s="44"/>
    </row>
    <row r="4" spans="1:19" s="43" customFormat="1" ht="17.100000000000001" x14ac:dyDescent="0.6">
      <c r="A4" s="61"/>
      <c r="B4" s="52"/>
      <c r="D4" s="52"/>
      <c r="F4" s="52"/>
      <c r="H4" s="52"/>
      <c r="J4" s="53"/>
      <c r="L4" s="364"/>
      <c r="N4" s="364"/>
      <c r="P4" s="53"/>
      <c r="R4" s="53"/>
    </row>
    <row r="5" spans="1:19" s="58" customFormat="1" ht="68.400000000000006" x14ac:dyDescent="0.6">
      <c r="A5" s="56"/>
      <c r="B5" s="57" t="s">
        <v>94</v>
      </c>
      <c r="D5" s="90" t="s">
        <v>95</v>
      </c>
      <c r="E5" s="50"/>
      <c r="F5" s="90" t="s">
        <v>96</v>
      </c>
      <c r="G5" s="50"/>
      <c r="H5" s="90" t="s">
        <v>97</v>
      </c>
      <c r="J5" s="51" t="s">
        <v>98</v>
      </c>
      <c r="K5" s="50"/>
      <c r="L5" s="51" t="s">
        <v>99</v>
      </c>
      <c r="M5" s="50"/>
      <c r="N5" s="51" t="s">
        <v>100</v>
      </c>
      <c r="O5" s="50"/>
      <c r="P5" s="51" t="s">
        <v>101</v>
      </c>
      <c r="Q5" s="50"/>
      <c r="R5" s="51" t="s">
        <v>102</v>
      </c>
      <c r="S5" s="50"/>
    </row>
    <row r="6" spans="1:19" s="43" customFormat="1" ht="17.100000000000001" x14ac:dyDescent="0.6">
      <c r="A6" s="61"/>
      <c r="B6" s="52"/>
      <c r="D6" s="52"/>
      <c r="F6" s="52"/>
      <c r="H6" s="52"/>
      <c r="J6" s="53"/>
      <c r="L6" s="364"/>
      <c r="N6" s="364"/>
      <c r="P6" s="53"/>
      <c r="R6" s="53"/>
    </row>
    <row r="7" spans="1:19" s="10" customFormat="1" ht="196" customHeight="1" x14ac:dyDescent="0.6">
      <c r="A7" s="15"/>
      <c r="B7" s="17" t="s">
        <v>157</v>
      </c>
      <c r="D7" s="11" t="s">
        <v>543</v>
      </c>
      <c r="F7" s="338" t="s">
        <v>553</v>
      </c>
      <c r="G7" s="19"/>
      <c r="H7" s="96" t="s">
        <v>107</v>
      </c>
      <c r="I7" s="19"/>
      <c r="J7" s="409"/>
      <c r="K7" s="19"/>
      <c r="L7" s="363"/>
      <c r="M7" s="43"/>
      <c r="N7" s="363"/>
      <c r="O7" s="43"/>
      <c r="P7" s="44"/>
      <c r="Q7" s="43"/>
      <c r="R7" s="44"/>
      <c r="S7" s="19"/>
    </row>
    <row r="8" spans="1:19" s="10" customFormat="1" ht="67" customHeight="1" x14ac:dyDescent="0.6">
      <c r="A8" s="15"/>
      <c r="B8" s="250" t="s">
        <v>158</v>
      </c>
      <c r="D8" s="11" t="s">
        <v>543</v>
      </c>
      <c r="F8" s="339" t="s">
        <v>1465</v>
      </c>
      <c r="G8" s="19"/>
      <c r="H8" s="96" t="s">
        <v>107</v>
      </c>
      <c r="I8" s="19"/>
      <c r="J8" s="410"/>
      <c r="K8" s="43"/>
      <c r="L8" s="363"/>
      <c r="M8" s="43"/>
      <c r="N8" s="363"/>
      <c r="O8" s="43"/>
      <c r="P8" s="44"/>
      <c r="Q8" s="43"/>
      <c r="R8" s="44"/>
      <c r="S8" s="43"/>
    </row>
    <row r="9" spans="1:19" s="10" customFormat="1" ht="85" customHeight="1" x14ac:dyDescent="0.6">
      <c r="A9" s="15"/>
      <c r="B9" s="251" t="s">
        <v>159</v>
      </c>
      <c r="D9" s="11" t="s">
        <v>543</v>
      </c>
      <c r="F9" s="339" t="s">
        <v>1466</v>
      </c>
      <c r="G9" s="19"/>
      <c r="H9" s="96" t="s">
        <v>107</v>
      </c>
      <c r="I9" s="19"/>
      <c r="J9" s="410"/>
      <c r="K9" s="45"/>
      <c r="L9" s="363"/>
      <c r="M9" s="45"/>
      <c r="N9" s="363"/>
      <c r="O9" s="45"/>
      <c r="P9" s="44"/>
      <c r="Q9" s="45"/>
      <c r="R9" s="44"/>
      <c r="S9" s="45"/>
    </row>
    <row r="10" spans="1:19" s="10" customFormat="1" ht="101.1" customHeight="1" x14ac:dyDescent="0.6">
      <c r="A10" s="15"/>
      <c r="B10" s="251" t="s">
        <v>160</v>
      </c>
      <c r="D10" s="11" t="s">
        <v>543</v>
      </c>
      <c r="F10" s="339" t="s">
        <v>554</v>
      </c>
      <c r="G10" s="19"/>
      <c r="H10" s="96" t="s">
        <v>107</v>
      </c>
      <c r="I10" s="19"/>
      <c r="J10" s="410"/>
      <c r="K10" s="45"/>
      <c r="L10" s="363"/>
      <c r="M10" s="45"/>
      <c r="N10" s="363"/>
      <c r="O10" s="45"/>
      <c r="P10" s="44"/>
      <c r="Q10" s="45"/>
      <c r="R10" s="44"/>
      <c r="S10" s="45"/>
    </row>
    <row r="11" spans="1:19" s="10" customFormat="1" ht="89.1" customHeight="1" x14ac:dyDescent="0.6">
      <c r="A11" s="15"/>
      <c r="B11" s="249" t="s">
        <v>161</v>
      </c>
      <c r="D11" s="11" t="s">
        <v>555</v>
      </c>
      <c r="F11" s="339" t="s">
        <v>554</v>
      </c>
      <c r="G11" s="19"/>
      <c r="H11" s="338" t="s">
        <v>556</v>
      </c>
      <c r="I11" s="19"/>
      <c r="J11" s="410"/>
      <c r="K11" s="43"/>
      <c r="L11" s="363"/>
      <c r="M11" s="43"/>
      <c r="N11" s="363"/>
      <c r="O11" s="43"/>
      <c r="P11" s="44"/>
      <c r="Q11" s="43"/>
      <c r="R11" s="44"/>
      <c r="S11" s="43"/>
    </row>
    <row r="12" spans="1:19" s="10" customFormat="1" ht="88" customHeight="1" x14ac:dyDescent="0.6">
      <c r="A12" s="15"/>
      <c r="B12" s="251" t="s">
        <v>162</v>
      </c>
      <c r="D12" s="11" t="s">
        <v>543</v>
      </c>
      <c r="F12" s="339" t="s">
        <v>554</v>
      </c>
      <c r="G12" s="19"/>
      <c r="H12" s="96" t="s">
        <v>107</v>
      </c>
      <c r="I12" s="19"/>
      <c r="J12" s="410"/>
      <c r="K12" s="19"/>
      <c r="L12" s="363"/>
      <c r="M12" s="19"/>
      <c r="N12" s="363"/>
      <c r="O12" s="19"/>
      <c r="P12" s="44"/>
      <c r="Q12" s="19"/>
      <c r="R12" s="44"/>
      <c r="S12" s="19"/>
    </row>
    <row r="13" spans="1:19" s="10" customFormat="1" ht="158.1" customHeight="1" x14ac:dyDescent="0.6">
      <c r="A13" s="15"/>
      <c r="B13" s="250" t="s">
        <v>163</v>
      </c>
      <c r="D13" s="11" t="s">
        <v>106</v>
      </c>
      <c r="F13" s="96" t="s">
        <v>63</v>
      </c>
      <c r="G13" s="19"/>
      <c r="H13" s="96" t="s">
        <v>107</v>
      </c>
      <c r="I13" s="19"/>
      <c r="J13" s="410"/>
      <c r="K13" s="19"/>
      <c r="L13" s="363"/>
      <c r="M13" s="19"/>
      <c r="N13" s="363"/>
      <c r="O13" s="19"/>
      <c r="P13" s="44"/>
      <c r="Q13" s="19"/>
      <c r="R13" s="44"/>
      <c r="S13" s="19"/>
    </row>
    <row r="14" spans="1:19" s="10" customFormat="1" ht="87" customHeight="1" x14ac:dyDescent="0.6">
      <c r="A14" s="15"/>
      <c r="B14" s="250" t="s">
        <v>164</v>
      </c>
      <c r="D14" s="11" t="s">
        <v>106</v>
      </c>
      <c r="F14" s="96" t="s">
        <v>63</v>
      </c>
      <c r="G14" s="19"/>
      <c r="H14" s="96" t="s">
        <v>107</v>
      </c>
      <c r="I14" s="19"/>
      <c r="J14" s="410"/>
      <c r="K14" s="19"/>
      <c r="L14" s="363"/>
      <c r="M14" s="19"/>
      <c r="N14" s="363"/>
      <c r="O14" s="19"/>
      <c r="P14" s="44"/>
      <c r="Q14" s="19"/>
      <c r="R14" s="44"/>
      <c r="S14" s="19"/>
    </row>
    <row r="15" spans="1:19" s="10" customFormat="1" ht="117" customHeight="1" x14ac:dyDescent="0.5">
      <c r="A15" s="15"/>
      <c r="B15" s="251" t="s">
        <v>165</v>
      </c>
      <c r="D15" s="11" t="s">
        <v>106</v>
      </c>
      <c r="F15" s="96" t="s">
        <v>63</v>
      </c>
      <c r="G15" s="258"/>
      <c r="H15" s="96" t="s">
        <v>107</v>
      </c>
      <c r="I15" s="258"/>
      <c r="J15" s="410"/>
      <c r="K15" s="258"/>
      <c r="L15" s="363"/>
      <c r="M15" s="258"/>
      <c r="N15" s="363"/>
      <c r="O15" s="258"/>
      <c r="P15" s="363" t="s">
        <v>1463</v>
      </c>
      <c r="Q15" s="258"/>
      <c r="R15" s="44"/>
      <c r="S15" s="258"/>
    </row>
    <row r="16" spans="1:19" s="10" customFormat="1" ht="70" customHeight="1" x14ac:dyDescent="0.5">
      <c r="A16" s="15"/>
      <c r="B16" s="250" t="s">
        <v>166</v>
      </c>
      <c r="D16" s="11" t="s">
        <v>543</v>
      </c>
      <c r="F16" s="339" t="s">
        <v>1464</v>
      </c>
      <c r="G16" s="258"/>
      <c r="H16" s="96" t="s">
        <v>107</v>
      </c>
      <c r="I16" s="258"/>
      <c r="J16" s="410"/>
      <c r="K16" s="258"/>
      <c r="L16" s="363"/>
      <c r="M16" s="258"/>
      <c r="N16" s="363"/>
      <c r="O16" s="258"/>
      <c r="P16" s="44"/>
      <c r="Q16" s="258"/>
      <c r="R16" s="44"/>
      <c r="S16" s="258"/>
    </row>
    <row r="17" spans="1:19" s="10" customFormat="1" ht="57" customHeight="1" x14ac:dyDescent="0.5">
      <c r="A17" s="15"/>
      <c r="B17" s="252" t="s">
        <v>167</v>
      </c>
      <c r="D17" s="11" t="s">
        <v>543</v>
      </c>
      <c r="F17" s="339" t="s">
        <v>1464</v>
      </c>
      <c r="G17" s="258"/>
      <c r="H17" s="96" t="s">
        <v>107</v>
      </c>
      <c r="I17" s="258"/>
      <c r="J17" s="410"/>
      <c r="K17" s="258"/>
      <c r="L17" s="363"/>
      <c r="M17" s="258"/>
      <c r="N17" s="363"/>
      <c r="O17" s="258"/>
      <c r="P17" s="44"/>
      <c r="Q17" s="258"/>
      <c r="R17" s="44"/>
      <c r="S17" s="258"/>
    </row>
    <row r="18" spans="1:19" s="10" customFormat="1" ht="32.25" customHeight="1" x14ac:dyDescent="0.5">
      <c r="A18" s="15"/>
      <c r="B18" s="17" t="s">
        <v>168</v>
      </c>
      <c r="D18" s="11" t="s">
        <v>543</v>
      </c>
      <c r="F18" s="339" t="s">
        <v>1464</v>
      </c>
      <c r="G18" s="258"/>
      <c r="H18" s="96" t="s">
        <v>107</v>
      </c>
      <c r="I18" s="258"/>
      <c r="J18" s="411"/>
      <c r="K18" s="258"/>
      <c r="L18" s="363"/>
      <c r="M18" s="258"/>
      <c r="N18" s="363"/>
      <c r="O18" s="258"/>
      <c r="P18" s="44"/>
      <c r="Q18" s="258"/>
      <c r="R18" s="44"/>
      <c r="S18" s="258"/>
    </row>
    <row r="19" spans="1:19" s="257" customFormat="1" x14ac:dyDescent="0.5">
      <c r="A19" s="256"/>
      <c r="B19" s="275"/>
      <c r="L19" s="265"/>
      <c r="N19" s="265"/>
    </row>
  </sheetData>
  <mergeCells count="1">
    <mergeCell ref="J7:J18"/>
  </mergeCells>
  <hyperlinks>
    <hyperlink ref="F11" r:id="rId1" xr:uid="{8E49240C-C799-45A4-9FDF-62F8194A8F82}"/>
    <hyperlink ref="F17" r:id="rId2" xr:uid="{7A5AB567-712E-4F36-8DE1-F062C88A95AC}"/>
    <hyperlink ref="F16" r:id="rId3" xr:uid="{0367E71D-2BF2-42CD-81DC-695D877FF17C}"/>
    <hyperlink ref="F18" r:id="rId4" xr:uid="{2360D732-2C1F-4522-B624-1EF4350FF88F}"/>
    <hyperlink ref="F8" r:id="rId5" display="https://www.gov.uk/guidance/people-with-significant-control-pscs" xr:uid="{60F64594-A0FC-4E19-9096-B1BCF8D11E4C}"/>
    <hyperlink ref="F9" r:id="rId6" xr:uid="{ACFB38A5-6032-4899-AC73-E3985F51131F}"/>
    <hyperlink ref="F10" r:id="rId7" xr:uid="{F7F0E54B-6D35-4A7F-80B8-B3851DADD4AD}"/>
    <hyperlink ref="F12" r:id="rId8" xr:uid="{6C1714BB-6DDD-4A67-A74D-094D8552CD8A}"/>
  </hyperlinks>
  <pageMargins left="0.7" right="0.7" top="0.75" bottom="0.75" header="0.3" footer="0.3"/>
  <pageSetup paperSize="8" orientation="landscape" horizontalDpi="1200" verticalDpi="1200" r:id="rId9"/>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Government_x0020_Body xmlns="b413c3fd-5a3b-4239-b985-69032e371c04">BEIS</Government_x0020_Body>
    <Date_x0020_Opened xmlns="b413c3fd-5a3b-4239-b985-69032e371c04">2021-06-28T17:00:51+00:00</Date_x0020_Opened>
    <LegacyRecordCategoryIdentifier xmlns="b67a7830-db79-4a49-bf27-2aff92a2201a" xsi:nil="true"/>
    <LegacyDateFileRequested xmlns="a172083e-e40c-4314-b43a-827352a1ed2c" xsi:nil="true"/>
    <LegacyFolderType xmlns="b67a7830-db79-4a49-bf27-2aff92a2201a" xsi:nil="true"/>
    <LegacyRecordFolderIdentifier xmlns="b67a7830-db79-4a49-bf27-2aff92a2201a" xsi:nil="true"/>
    <LegacyFolder xmlns="b67a7830-db79-4a49-bf27-2aff92a2201a" xsi:nil="true"/>
    <LegacyMP xmlns="a172083e-e40c-4314-b43a-827352a1ed2c" xsi:nil="true"/>
    <LegacyDocumentID xmlns="a172083e-e40c-4314-b43a-827352a1ed2c" xsi:nil="true"/>
    <LegacyFolderDocumentID xmlns="a172083e-e40c-4314-b43a-827352a1ed2c" xsi:nil="true"/>
    <ExternallyShared xmlns="b67a7830-db79-4a49-bf27-2aff92a2201a" xsi:nil="true"/>
    <Descriptor xmlns="0063f72e-ace3-48fb-9c1f-5b513408b31f" xsi:nil="true"/>
    <LegacyDateFileReceived xmlns="a172083e-e40c-4314-b43a-827352a1ed2c" xsi:nil="true"/>
    <LegacyFolderLink xmlns="b67a7830-db79-4a49-bf27-2aff92a2201a" xsi:nil="true"/>
    <Document_x0020_Notes xmlns="b413c3fd-5a3b-4239-b985-69032e371c04" xsi:nil="true"/>
    <LegacyAdditionalAuthors xmlns="b67a7830-db79-4a49-bf27-2aff92a2201a" xsi:nil="true"/>
    <LegacyDocumentLink xmlns="b67a7830-db79-4a49-bf27-2aff92a2201a" xsi:nil="true"/>
    <CIRRUSPreviousLocation xmlns="b413c3fd-5a3b-4239-b985-69032e371c04" xsi:nil="true"/>
    <LegacyPhysicalItemLocation xmlns="a172083e-e40c-4314-b43a-827352a1ed2c" xsi:nil="true"/>
    <LegacyRequestType xmlns="a172083e-e40c-4314-b43a-827352a1ed2c" xsi:nil="true"/>
    <LegacyDescriptor xmlns="a172083e-e40c-4314-b43a-827352a1ed2c" xsi:nil="true"/>
    <LegacyLastModifiedDate xmlns="b67a7830-db79-4a49-bf27-2aff92a2201a" xsi:nil="true"/>
    <LegacyDateClosed xmlns="b67a7830-db79-4a49-bf27-2aff92a2201a" xsi:nil="true"/>
    <LegacyHomeLocation xmlns="b67a7830-db79-4a49-bf27-2aff92a2201a" xsi:nil="true"/>
    <LegacyExpiryReviewDate xmlns="b67a7830-db79-4a49-bf27-2aff92a2201a" xsi:nil="true"/>
    <LegacyPhysicalFormat xmlns="a172083e-e40c-4314-b43a-827352a1ed2c">false</LegacyPhysicalFormat>
    <LegacyDocumentType xmlns="b67a7830-db79-4a49-bf27-2aff92a2201a" xsi:nil="true"/>
    <LegacyReferencesFromOtherItems xmlns="b67a7830-db79-4a49-bf27-2aff92a2201a" xsi:nil="true"/>
    <LegacyLastActionDate xmlns="b67a7830-db79-4a49-bf27-2aff92a2201a" xsi:nil="true"/>
    <m975189f4ba442ecbf67d4147307b177 xmlns="c963a4c1-1bb4-49f2-a011-9c776a7eed2a">
      <Terms xmlns="http://schemas.microsoft.com/office/infopath/2007/PartnerControls">
        <TermInfo xmlns="http://schemas.microsoft.com/office/infopath/2007/PartnerControls">
          <TermName xmlns="http://schemas.microsoft.com/office/infopath/2007/PartnerControls">Company Law, Transparency and Tax</TermName>
          <TermId xmlns="http://schemas.microsoft.com/office/infopath/2007/PartnerControls">f73a51f8-bfcd-4e68-a033-6f422088fddd</TermId>
        </TermInfo>
      </Terms>
    </m975189f4ba442ecbf67d4147307b177>
    <Security_x0020_Classification xmlns="0063f72e-ace3-48fb-9c1f-5b513408b31f">OFFICIAL</Security_x0020_Classification>
    <CIRRUSPreviousID xmlns="b413c3fd-5a3b-4239-b985-69032e371c04" xsi:nil="true"/>
    <LegacyModifier xmlns="b67a7830-db79-4a49-bf27-2aff92a2201a">
      <UserInfo>
        <DisplayName/>
        <AccountId xsi:nil="true"/>
        <AccountType/>
      </UserInfo>
    </LegacyModifier>
    <LegacyStatusonTransfer xmlns="b67a7830-db79-4a49-bf27-2aff92a2201a" xsi:nil="true"/>
    <LegacyDispositionAsOfDate xmlns="b67a7830-db79-4a49-bf27-2aff92a2201a" xsi:nil="true"/>
    <LegacyMinister xmlns="a172083e-e40c-4314-b43a-827352a1ed2c" xsi:nil="true"/>
    <CIRRUSPreviousRetentionPolicy xmlns="b413c3fd-5a3b-4239-b985-69032e371c04" xsi:nil="true"/>
    <LegacyFileplanTarget xmlns="b67a7830-db79-4a49-bf27-2aff92a2201a" xsi:nil="true"/>
    <LegacyContentType xmlns="b67a7830-db79-4a49-bf27-2aff92a2201a" xsi:nil="true"/>
    <LegacyCustodian xmlns="b67a7830-db79-4a49-bf27-2aff92a2201a" xsi:nil="true"/>
    <National_x0020_Caveat xmlns="0063f72e-ace3-48fb-9c1f-5b513408b31f" xsi:nil="true"/>
    <LegacyProtectiveMarking xmlns="b67a7830-db79-4a49-bf27-2aff92a2201a" xsi:nil="true"/>
    <LegacyDateFileReturned xmlns="a172083e-e40c-4314-b43a-827352a1ed2c" xsi:nil="true"/>
    <LegacyReferencesToOtherItems xmlns="b67a7830-db79-4a49-bf27-2aff92a2201a" xsi:nil="true"/>
    <Retention_x0020_Label xmlns="a8f60570-4bd3-4f2b-950b-a996de8ab151">HMG PPP Review</Retention_x0020_Label>
    <LegacyCopyright xmlns="b67a7830-db79-4a49-bf27-2aff92a2201a" xsi:nil="true"/>
    <LegacyCaseReferenceNumber xmlns="a172083e-e40c-4314-b43a-827352a1ed2c" xsi:nil="true"/>
    <Handling_x0020_Instructions xmlns="b413c3fd-5a3b-4239-b985-69032e371c04" xsi:nil="true"/>
    <Date_x0020_Closed xmlns="b413c3fd-5a3b-4239-b985-69032e371c04" xsi:nil="true"/>
    <LegacyTags xmlns="b67a7830-db79-4a49-bf27-2aff92a2201a" xsi:nil="true"/>
    <LegacyFolderNotes xmlns="a172083e-e40c-4314-b43a-827352a1ed2c" xsi:nil="true"/>
    <TaxCatchAll xmlns="0063f72e-ace3-48fb-9c1f-5b513408b31f">
      <Value>91</Value>
    </TaxCatchAll>
    <LegacyNumericClass xmlns="b67a7830-db79-4a49-bf27-2aff92a2201a" xsi:nil="true"/>
    <LegacyCurrentLocation xmlns="b67a7830-db79-4a49-bf27-2aff92a2201a" xsi:nil="true"/>
    <_dlc_DocId xmlns="0063f72e-ace3-48fb-9c1f-5b513408b31f">2QFN7KK647Q6-907337240-913</_dlc_DocId>
    <_dlc_DocIdUrl xmlns="0063f72e-ace3-48fb-9c1f-5b513408b31f">
      <Url>https://beisgov.sharepoint.com/sites/beis/335/_layouts/15/DocIdRedir.aspx?ID=2QFN7KK647Q6-907337240-913</Url>
      <Description>2QFN7KK647Q6-907337240-913</Description>
    </_dlc_DocIdUrl>
  </documentManagement>
</p:properties>
</file>

<file path=customXml/item4.xml><?xml version="1.0" encoding="utf-8"?>
<ct:contentTypeSchema xmlns:ct="http://schemas.microsoft.com/office/2006/metadata/contentType" xmlns:ma="http://schemas.microsoft.com/office/2006/metadata/properties/metaAttributes" ct:_="" ma:_="" ma:contentTypeName="Excel" ma:contentTypeID="0x010100AF04205BC74E134F8AE2CB745490979800E878CA7C8227314C85B2E30C76605C0D" ma:contentTypeVersion="18075" ma:contentTypeDescription="Create a new excel document." ma:contentTypeScope="" ma:versionID="7b4a5d3e8ed6b459cc4d9bc53e1ddd71">
  <xsd:schema xmlns:xsd="http://www.w3.org/2001/XMLSchema" xmlns:xs="http://www.w3.org/2001/XMLSchema" xmlns:p="http://schemas.microsoft.com/office/2006/metadata/properties" xmlns:ns2="b67a7830-db79-4a49-bf27-2aff92a2201a" xmlns:ns3="b413c3fd-5a3b-4239-b985-69032e371c04" xmlns:ns4="0063f72e-ace3-48fb-9c1f-5b513408b31f" xmlns:ns5="a8f60570-4bd3-4f2b-950b-a996de8ab151" xmlns:ns6="a172083e-e40c-4314-b43a-827352a1ed2c" xmlns:ns7="c963a4c1-1bb4-49f2-a011-9c776a7eed2a" targetNamespace="http://schemas.microsoft.com/office/2006/metadata/properties" ma:root="true" ma:fieldsID="542271bfd7cbec630c8a172e8d671489" ns2:_="" ns3:_="" ns4:_="" ns5:_="" ns6:_="" ns7:_="">
    <xsd:import namespace="b67a7830-db79-4a49-bf27-2aff92a2201a"/>
    <xsd:import namespace="b413c3fd-5a3b-4239-b985-69032e371c04"/>
    <xsd:import namespace="0063f72e-ace3-48fb-9c1f-5b513408b31f"/>
    <xsd:import namespace="a8f60570-4bd3-4f2b-950b-a996de8ab151"/>
    <xsd:import namespace="a172083e-e40c-4314-b43a-827352a1ed2c"/>
    <xsd:import namespace="c963a4c1-1bb4-49f2-a011-9c776a7eed2a"/>
    <xsd:element name="properties">
      <xsd:complexType>
        <xsd:sequence>
          <xsd:element name="documentManagement">
            <xsd:complexType>
              <xsd:all>
                <xsd:element ref="ns2:ExternallyShared" minOccurs="0"/>
                <xsd:element ref="ns3:Document_x0020_Notes" minOccurs="0"/>
                <xsd:element ref="ns4:Security_x0020_Classification" minOccurs="0"/>
                <xsd:element ref="ns3:Handling_x0020_Instructions" minOccurs="0"/>
                <xsd:element ref="ns4:Descriptor" minOccurs="0"/>
                <xsd:element ref="ns3:Government_x0020_Body" minOccurs="0"/>
                <xsd:element ref="ns5:Retention_x0020_Label" minOccurs="0"/>
                <xsd:element ref="ns3:Date_x0020_Opened" minOccurs="0"/>
                <xsd:element ref="ns3:Date_x0020_Closed" minOccurs="0"/>
                <xsd:element ref="ns4:National_x0020_Caveat" minOccurs="0"/>
                <xsd:element ref="ns3:CIRRUSPreviousLocation" minOccurs="0"/>
                <xsd:element ref="ns3:CIRRUSPreviousID" minOccurs="0"/>
                <xsd:element ref="ns2:LegacyDocumentType" minOccurs="0"/>
                <xsd:element ref="ns2:LegacyFileplanTarget" minOccurs="0"/>
                <xsd:element ref="ns2:LegacyNumericClass" minOccurs="0"/>
                <xsd:element ref="ns2:LegacyFolderType" minOccurs="0"/>
                <xsd:element ref="ns2:LegacyRecordFolderIdentifier" minOccurs="0"/>
                <xsd:element ref="ns2:LegacyCopyright" minOccurs="0"/>
                <xsd:element ref="ns2:LegacyLastModifiedDate" minOccurs="0"/>
                <xsd:element ref="ns2:LegacyModifier" minOccurs="0"/>
                <xsd:element ref="ns2:LegacyFolder" minOccurs="0"/>
                <xsd:element ref="ns2:LegacyContentType" minOccurs="0"/>
                <xsd:element ref="ns2:LegacyExpiryReviewDate" minOccurs="0"/>
                <xsd:element ref="ns2:LegacyLastActionDate" minOccurs="0"/>
                <xsd:element ref="ns2:LegacyProtectiveMarking" minOccurs="0"/>
                <xsd:element ref="ns2:LegacyTags" minOccurs="0"/>
                <xsd:element ref="ns2:LegacyReferencesFromOtherItems" minOccurs="0"/>
                <xsd:element ref="ns2:LegacyStatusonTransfer" minOccurs="0"/>
                <xsd:element ref="ns2:LegacyDateClosed" minOccurs="0"/>
                <xsd:element ref="ns2:LegacyRecordCategoryIdentifier" minOccurs="0"/>
                <xsd:element ref="ns2:LegacyDispositionAsOfDate" minOccurs="0"/>
                <xsd:element ref="ns2:LegacyHomeLocation" minOccurs="0"/>
                <xsd:element ref="ns2:LegacyCurrentLocation" minOccurs="0"/>
                <xsd:element ref="ns6:LegacyDateFileReceived" minOccurs="0"/>
                <xsd:element ref="ns6:LegacyDateFileRequested" minOccurs="0"/>
                <xsd:element ref="ns6:LegacyDateFileReturned" minOccurs="0"/>
                <xsd:element ref="ns6:LegacyMinister" minOccurs="0"/>
                <xsd:element ref="ns6:LegacyMP" minOccurs="0"/>
                <xsd:element ref="ns6:LegacyFolderNotes" minOccurs="0"/>
                <xsd:element ref="ns6:LegacyPhysicalItemLocation" minOccurs="0"/>
                <xsd:element ref="ns6:LegacyRequestType" minOccurs="0"/>
                <xsd:element ref="ns6:LegacyDescriptor" minOccurs="0"/>
                <xsd:element ref="ns6:LegacyFolderDocumentID" minOccurs="0"/>
                <xsd:element ref="ns6:LegacyDocumentID" minOccurs="0"/>
                <xsd:element ref="ns2:LegacyReferencesToOtherItems" minOccurs="0"/>
                <xsd:element ref="ns2:LegacyCustodian" minOccurs="0"/>
                <xsd:element ref="ns2:LegacyAdditionalAuthors" minOccurs="0"/>
                <xsd:element ref="ns2:LegacyDocumentLink" minOccurs="0"/>
                <xsd:element ref="ns2:LegacyFolderLink" minOccurs="0"/>
                <xsd:element ref="ns6:LegacyPhysicalFormat" minOccurs="0"/>
                <xsd:element ref="ns4:_dlc_DocIdUrl" minOccurs="0"/>
                <xsd:element ref="ns4:_dlc_DocIdPersistId" minOccurs="0"/>
                <xsd:element ref="ns7:m975189f4ba442ecbf67d4147307b177" minOccurs="0"/>
                <xsd:element ref="ns4:TaxCatchAll" minOccurs="0"/>
                <xsd:element ref="ns4:TaxCatchAllLabel" minOccurs="0"/>
                <xsd:element ref="ns4:_dlc_DocId" minOccurs="0"/>
                <xsd:element ref="ns3:CIRRUSPreviousRetentionPolicy" minOccurs="0"/>
                <xsd:element ref="ns6:LegacyCaseReferenceNumb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7a7830-db79-4a49-bf27-2aff92a2201a" elementFormDefault="qualified">
    <xsd:import namespace="http://schemas.microsoft.com/office/2006/documentManagement/types"/>
    <xsd:import namespace="http://schemas.microsoft.com/office/infopath/2007/PartnerControls"/>
    <xsd:element name="ExternallyShared" ma:index="2" nillable="true" ma:displayName="External" ma:description="Used with SPFX field customizer, displays if the item is externally shared" ma:hidden="true" ma:internalName="ExternallyShared">
      <xsd:simpleType>
        <xsd:restriction base="dms:Text"/>
      </xsd:simpleType>
    </xsd:element>
    <xsd:element name="LegacyDocumentType" ma:index="15" nillable="true" ma:displayName="Legacy Document Type" ma:internalName="LegacyDocumentType">
      <xsd:simpleType>
        <xsd:restriction base="dms:Text">
          <xsd:maxLength value="255"/>
        </xsd:restriction>
      </xsd:simpleType>
    </xsd:element>
    <xsd:element name="LegacyFileplanTarget" ma:index="16" nillable="true" ma:displayName="Legacy Fileplan Target" ma:internalName="LegacyFileplanTarget">
      <xsd:simpleType>
        <xsd:restriction base="dms:Text">
          <xsd:maxLength value="255"/>
        </xsd:restriction>
      </xsd:simpleType>
    </xsd:element>
    <xsd:element name="LegacyNumericClass" ma:index="17" nillable="true" ma:displayName="Legacy Numeric Class" ma:internalName="LegacyNumericClass">
      <xsd:simpleType>
        <xsd:restriction base="dms:Text">
          <xsd:maxLength value="255"/>
        </xsd:restriction>
      </xsd:simpleType>
    </xsd:element>
    <xsd:element name="LegacyFolderType" ma:index="18" nillable="true" ma:displayName="Legacy Folder Type" ma:internalName="LegacyFolderType">
      <xsd:simpleType>
        <xsd:restriction base="dms:Text">
          <xsd:maxLength value="255"/>
        </xsd:restriction>
      </xsd:simpleType>
    </xsd:element>
    <xsd:element name="LegacyRecordFolderIdentifier" ma:index="19" nillable="true" ma:displayName="Legacy Record Folder Identifier" ma:internalName="LegacyRecordFolderIdentifier">
      <xsd:simpleType>
        <xsd:restriction base="dms:Text">
          <xsd:maxLength value="255"/>
        </xsd:restriction>
      </xsd:simpleType>
    </xsd:element>
    <xsd:element name="LegacyCopyright" ma:index="20" nillable="true" ma:displayName="Legacy Copyright" ma:internalName="LegacyCopyright">
      <xsd:simpleType>
        <xsd:restriction base="dms:Text">
          <xsd:maxLength value="255"/>
        </xsd:restriction>
      </xsd:simpleType>
    </xsd:element>
    <xsd:element name="LegacyLastModifiedDate" ma:index="21" nillable="true" ma:displayName="Legacy Last Modified Date" ma:format="DateTime" ma:internalName="LegacyLastModifiedDate">
      <xsd:simpleType>
        <xsd:restriction base="dms:DateTime"/>
      </xsd:simpleType>
    </xsd:element>
    <xsd:element name="LegacyModifier" ma:index="22" nillable="true" ma:displayName="Legacy Modifier" ma:SharePointGroup="0" ma:internalName="LegacyModifier"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LegacyFolder" ma:index="23" nillable="true" ma:displayName="Legacy Folder" ma:internalName="LegacyFolder">
      <xsd:simpleType>
        <xsd:restriction base="dms:Text">
          <xsd:maxLength value="255"/>
        </xsd:restriction>
      </xsd:simpleType>
    </xsd:element>
    <xsd:element name="LegacyContentType" ma:index="24" nillable="true" ma:displayName="Legacy Content Type" ma:internalName="LegacyContentType">
      <xsd:simpleType>
        <xsd:restriction base="dms:Text">
          <xsd:maxLength value="255"/>
        </xsd:restriction>
      </xsd:simpleType>
    </xsd:element>
    <xsd:element name="LegacyExpiryReviewDate" ma:index="25" nillable="true" ma:displayName="Legacy Expiry Review Date" ma:format="DateTime" ma:internalName="LegacyExpiryReviewDate">
      <xsd:simpleType>
        <xsd:restriction base="dms:DateTime"/>
      </xsd:simpleType>
    </xsd:element>
    <xsd:element name="LegacyLastActionDate" ma:index="26" nillable="true" ma:displayName="Legacy Last Action Date" ma:format="DateTime" ma:internalName="LegacyLastActionDate">
      <xsd:simpleType>
        <xsd:restriction base="dms:DateTime"/>
      </xsd:simpleType>
    </xsd:element>
    <xsd:element name="LegacyProtectiveMarking" ma:index="27" nillable="true" ma:displayName="Legacy Protective Marking" ma:internalName="LegacyProtectiveMarking">
      <xsd:simpleType>
        <xsd:restriction base="dms:Text">
          <xsd:maxLength value="255"/>
        </xsd:restriction>
      </xsd:simpleType>
    </xsd:element>
    <xsd:element name="LegacyTags" ma:index="28" nillable="true" ma:displayName="Legacy Tags" ma:internalName="LegacyTags">
      <xsd:simpleType>
        <xsd:restriction base="dms:Note">
          <xsd:maxLength value="255"/>
        </xsd:restriction>
      </xsd:simpleType>
    </xsd:element>
    <xsd:element name="LegacyReferencesFromOtherItems" ma:index="29" nillable="true" ma:displayName="Legacy References From Other Items" ma:internalName="LegacyReferencesFromOtherItems">
      <xsd:simpleType>
        <xsd:restriction base="dms:Text">
          <xsd:maxLength value="255"/>
        </xsd:restriction>
      </xsd:simpleType>
    </xsd:element>
    <xsd:element name="LegacyStatusonTransfer" ma:index="30" nillable="true" ma:displayName="Legacy Status on Transfer" ma:internalName="LegacyStatusonTransfer">
      <xsd:simpleType>
        <xsd:restriction base="dms:Text">
          <xsd:maxLength value="255"/>
        </xsd:restriction>
      </xsd:simpleType>
    </xsd:element>
    <xsd:element name="LegacyDateClosed" ma:index="31" nillable="true" ma:displayName="Legacy Date Closed" ma:format="DateOnly" ma:internalName="LegacyDateClosed">
      <xsd:simpleType>
        <xsd:restriction base="dms:DateTime"/>
      </xsd:simpleType>
    </xsd:element>
    <xsd:element name="LegacyRecordCategoryIdentifier" ma:index="32" nillable="true" ma:displayName="Legacy Record Category Identifier" ma:internalName="LegacyRecordCategoryIdentifier">
      <xsd:simpleType>
        <xsd:restriction base="dms:Text">
          <xsd:maxLength value="255"/>
        </xsd:restriction>
      </xsd:simpleType>
    </xsd:element>
    <xsd:element name="LegacyDispositionAsOfDate" ma:index="33" nillable="true" ma:displayName="Legacy Disposition as of Date" ma:format="DateOnly" ma:internalName="LegacyDispositionAsOfDate">
      <xsd:simpleType>
        <xsd:restriction base="dms:DateTime"/>
      </xsd:simpleType>
    </xsd:element>
    <xsd:element name="LegacyHomeLocation" ma:index="34" nillable="true" ma:displayName="Legacy Home Location" ma:internalName="LegacyHomeLocation">
      <xsd:simpleType>
        <xsd:restriction base="dms:Text">
          <xsd:maxLength value="255"/>
        </xsd:restriction>
      </xsd:simpleType>
    </xsd:element>
    <xsd:element name="LegacyCurrentLocation" ma:index="35" nillable="true" ma:displayName="Legacy Current Location" ma:internalName="LegacyCurrentLocation">
      <xsd:simpleType>
        <xsd:restriction base="dms:Text">
          <xsd:maxLength value="255"/>
        </xsd:restriction>
      </xsd:simpleType>
    </xsd:element>
    <xsd:element name="LegacyReferencesToOtherItems" ma:index="47" nillable="true" ma:displayName="Legacy References To Other Items" ma:internalName="LegacyReferencesToOtherItems">
      <xsd:simpleType>
        <xsd:restriction base="dms:Note">
          <xsd:maxLength value="255"/>
        </xsd:restriction>
      </xsd:simpleType>
    </xsd:element>
    <xsd:element name="LegacyCustodian" ma:index="48" nillable="true" ma:displayName="Legacy Custodian" ma:internalName="LegacyCustodian">
      <xsd:simpleType>
        <xsd:restriction base="dms:Note">
          <xsd:maxLength value="255"/>
        </xsd:restriction>
      </xsd:simpleType>
    </xsd:element>
    <xsd:element name="LegacyAdditionalAuthors" ma:index="49" nillable="true" ma:displayName="Legacy Additional Authors" ma:internalName="LegacyAdditionalAuthors">
      <xsd:simpleType>
        <xsd:restriction base="dms:Note">
          <xsd:maxLength value="255"/>
        </xsd:restriction>
      </xsd:simpleType>
    </xsd:element>
    <xsd:element name="LegacyDocumentLink" ma:index="50" nillable="true" ma:displayName="Legacy Document Link" ma:internalName="LegacyDocumentLink">
      <xsd:simpleType>
        <xsd:restriction base="dms:Text">
          <xsd:maxLength value="255"/>
        </xsd:restriction>
      </xsd:simpleType>
    </xsd:element>
    <xsd:element name="LegacyFolderLink" ma:index="51" nillable="true" ma:displayName="Legacy Folder Link" ma:internalName="LegacyFolderLink">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Document_x0020_Notes" ma:index="3" nillable="true" ma:displayName="Document Notes" ma:internalName="Document_0x0020_Notes">
      <xsd:simpleType>
        <xsd:restriction base="dms:Note">
          <xsd:maxLength value="255"/>
        </xsd:restriction>
      </xsd:simpleType>
    </xsd:element>
    <xsd:element name="Handling_x0020_Instructions" ma:index="5" nillable="true" ma:displayName="Handling Instructions" ma:internalName="Handling_x0020_Instructions">
      <xsd:simpleType>
        <xsd:restriction base="dms:Text">
          <xsd:maxLength value="255"/>
        </xsd:restriction>
      </xsd:simpleType>
    </xsd:element>
    <xsd:element name="Government_x0020_Body" ma:index="7" nillable="true" ma:displayName="Government Body" ma:default="BEIS" ma:internalName="Government_x0020_Body">
      <xsd:simpleType>
        <xsd:restriction base="dms:Text">
          <xsd:maxLength value="255"/>
        </xsd:restriction>
      </xsd:simpleType>
    </xsd:element>
    <xsd:element name="Date_x0020_Opened" ma:index="10" nillable="true" ma:displayName="Date Opened" ma:default="[Today]" ma:format="DateOnly" ma:internalName="Date_x0020_Opened">
      <xsd:simpleType>
        <xsd:restriction base="dms:DateTime"/>
      </xsd:simpleType>
    </xsd:element>
    <xsd:element name="Date_x0020_Closed" ma:index="11" nillable="true" ma:displayName="Date Closed" ma:format="DateOnly" ma:internalName="Date_x0020_Closed">
      <xsd:simpleType>
        <xsd:restriction base="dms:DateTime"/>
      </xsd:simpleType>
    </xsd:element>
    <xsd:element name="CIRRUSPreviousLocation" ma:index="13" nillable="true" ma:displayName="Previous Location" ma:description="The location the document previously resided in." ma:internalName="CIRRUSPreviousLocation">
      <xsd:simpleType>
        <xsd:restriction base="dms:Text">
          <xsd:maxLength value="255"/>
        </xsd:restriction>
      </xsd:simpleType>
    </xsd:element>
    <xsd:element name="CIRRUSPreviousID" ma:index="14" nillable="true" ma:displayName="Previous Id" ma:description="The id of the document in its previous location." ma:internalName="CIRRUSPreviousID">
      <xsd:simpleType>
        <xsd:restriction base="dms:Text">
          <xsd:maxLength value="255"/>
        </xsd:restriction>
      </xsd:simpleType>
    </xsd:element>
    <xsd:element name="CIRRUSPreviousRetentionPolicy" ma:index="65" nillable="true" ma:displayName="Previous Retention Policy" ma:description="The retention policy of the document in its previous location." ma:internalName="CIRRUSPreviousRetentionPolicy">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4"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6" nillable="true" ma:displayName="Descriptor" ma:format="Dropdown" ma:indexed="true" ma:internalName="Descriptor">
      <xsd:simpleType>
        <xsd:restriction base="dms:Choice">
          <xsd:enumeration value="COMMERCIAL"/>
          <xsd:enumeration value="PERSONAL"/>
          <xsd:enumeration value="LOCSEN"/>
        </xsd:restriction>
      </xsd:simpleType>
    </xsd:element>
    <xsd:element name="National_x0020_Caveat" ma:index="12" nillable="true" ma:displayName="National Caveat" ma:default="" ma:format="Dropdown" ma:indexed="true" ma:internalName="National_x0020_Caveat">
      <xsd:simpleType>
        <xsd:restriction base="dms:Choice">
          <xsd:enumeration value="UK EYES ONLY"/>
        </xsd:restriction>
      </xsd:simpleType>
    </xsd:element>
    <xsd:element name="_dlc_DocIdUrl" ma:index="53"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54" nillable="true" ma:displayName="Persist ID" ma:description="Keep ID on add." ma:hidden="true" ma:internalName="_dlc_DocIdPersistId" ma:readOnly="true">
      <xsd:simpleType>
        <xsd:restriction base="dms:Boolean"/>
      </xsd:simpleType>
    </xsd:element>
    <xsd:element name="TaxCatchAll" ma:index="60" nillable="true" ma:displayName="Taxonomy Catch All Column" ma:hidden="true" ma:list="{7a443858-fa6e-4cf2-b840-4d0a346eeaf3}" ma:internalName="TaxCatchAll" ma:showField="CatchAllData"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TaxCatchAllLabel" ma:index="61" nillable="true" ma:displayName="Taxonomy Catch All Column1" ma:hidden="true" ma:list="{7a443858-fa6e-4cf2-b840-4d0a346eeaf3}" ma:internalName="TaxCatchAllLabel" ma:readOnly="true" ma:showField="CatchAllDataLabel" ma:web="0063f72e-ace3-48fb-9c1f-5b513408b31f">
      <xsd:complexType>
        <xsd:complexContent>
          <xsd:extension base="dms:MultiChoiceLookup">
            <xsd:sequence>
              <xsd:element name="Value" type="dms:Lookup" maxOccurs="unbounded" minOccurs="0" nillable="true"/>
            </xsd:sequence>
          </xsd:extension>
        </xsd:complexContent>
      </xsd:complexType>
    </xsd:element>
    <xsd:element name="_dlc_DocId" ma:index="62" nillable="true" ma:displayName="Document ID Value" ma:description="The value of the document ID assigned to this item." ma:internalName="_dlc_DocId"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9"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172083e-e40c-4314-b43a-827352a1ed2c" elementFormDefault="qualified">
    <xsd:import namespace="http://schemas.microsoft.com/office/2006/documentManagement/types"/>
    <xsd:import namespace="http://schemas.microsoft.com/office/infopath/2007/PartnerControls"/>
    <xsd:element name="LegacyDateFileReceived" ma:index="36" nillable="true" ma:displayName="Legacy Date File Received" ma:format="DateOnly" ma:internalName="LegacyDateFileReceived">
      <xsd:simpleType>
        <xsd:restriction base="dms:DateTime"/>
      </xsd:simpleType>
    </xsd:element>
    <xsd:element name="LegacyDateFileRequested" ma:index="37" nillable="true" ma:displayName="Legacy Date File Requested" ma:format="DateOnly" ma:internalName="LegacyDateFileRequested">
      <xsd:simpleType>
        <xsd:restriction base="dms:DateTime"/>
      </xsd:simpleType>
    </xsd:element>
    <xsd:element name="LegacyDateFileReturned" ma:index="38" nillable="true" ma:displayName="Legacy Date File Returned" ma:format="DateOnly" ma:internalName="LegacyDateFileReturned">
      <xsd:simpleType>
        <xsd:restriction base="dms:DateTime"/>
      </xsd:simpleType>
    </xsd:element>
    <xsd:element name="LegacyMinister" ma:index="39" nillable="true" ma:displayName="Legacy Minister" ma:internalName="LegacyMinister">
      <xsd:simpleType>
        <xsd:restriction base="dms:Text">
          <xsd:maxLength value="255"/>
        </xsd:restriction>
      </xsd:simpleType>
    </xsd:element>
    <xsd:element name="LegacyMP" ma:index="40" nillable="true" ma:displayName="Legacy MP" ma:internalName="LegacyMP">
      <xsd:simpleType>
        <xsd:restriction base="dms:Text">
          <xsd:maxLength value="255"/>
        </xsd:restriction>
      </xsd:simpleType>
    </xsd:element>
    <xsd:element name="LegacyFolderNotes" ma:index="41" nillable="true" ma:displayName="Legacy Folder Notes" ma:internalName="LegacyFolderNotes">
      <xsd:simpleType>
        <xsd:restriction base="dms:Note">
          <xsd:maxLength value="255"/>
        </xsd:restriction>
      </xsd:simpleType>
    </xsd:element>
    <xsd:element name="LegacyPhysicalItemLocation" ma:index="42" nillable="true" ma:displayName="Legacy Physical Item Location" ma:format="Dropdown" ma:internalName="LegacyPhysicalItemLocation">
      <xsd:simpleType>
        <xsd:restriction base="dms:Choice">
          <xsd:enumeration value="Off-Site"/>
          <xsd:enumeration value="TNA"/>
          <xsd:enumeration value="DECC"/>
        </xsd:restriction>
      </xsd:simpleType>
    </xsd:element>
    <xsd:element name="LegacyRequestType" ma:index="43" nillable="true" ma:displayName="Legacy Request Type" ma:format="Dropdown" ma:internalName="LegacyRequestType">
      <xsd:simpleType>
        <xsd:restriction base="dms:Choice">
          <xsd:enumeration value="FOI"/>
          <xsd:enumeration value="EIR"/>
          <xsd:enumeration value="PQ"/>
          <xsd:enumeration value="MC"/>
        </xsd:restriction>
      </xsd:simpleType>
    </xsd:element>
    <xsd:element name="LegacyDescriptor" ma:index="44" nillable="true" ma:displayName="Legacy Descriptor" ma:internalName="LegacyDescriptor">
      <xsd:simpleType>
        <xsd:restriction base="dms:Note">
          <xsd:maxLength value="255"/>
        </xsd:restriction>
      </xsd:simpleType>
    </xsd:element>
    <xsd:element name="LegacyFolderDocumentID" ma:index="45" nillable="true" ma:displayName="Legacy Folder Document ID" ma:internalName="LegacyFolderDocumentID">
      <xsd:simpleType>
        <xsd:restriction base="dms:Text">
          <xsd:maxLength value="255"/>
        </xsd:restriction>
      </xsd:simpleType>
    </xsd:element>
    <xsd:element name="LegacyDocumentID" ma:index="46" nillable="true" ma:displayName="Legacy Document ID" ma:internalName="LegacyDocumentID">
      <xsd:simpleType>
        <xsd:restriction base="dms:Text">
          <xsd:maxLength value="255"/>
        </xsd:restriction>
      </xsd:simpleType>
    </xsd:element>
    <xsd:element name="LegacyPhysicalFormat" ma:index="52" nillable="true" ma:displayName="Legacy Physical Format" ma:default="0" ma:internalName="LegacyPhysicalFormat">
      <xsd:simpleType>
        <xsd:restriction base="dms:Boolean"/>
      </xsd:simpleType>
    </xsd:element>
    <xsd:element name="LegacyCaseReferenceNumber" ma:index="66" nillable="true" ma:displayName="Legacy Case Reference Number" ma:internalName="LegacyCaseReferenceNumber">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963a4c1-1bb4-49f2-a011-9c776a7eed2a" elementFormDefault="qualified">
    <xsd:import namespace="http://schemas.microsoft.com/office/2006/documentManagement/types"/>
    <xsd:import namespace="http://schemas.microsoft.com/office/infopath/2007/PartnerControls"/>
    <xsd:element name="m975189f4ba442ecbf67d4147307b177" ma:index="59" nillable="true" ma:taxonomy="true" ma:internalName="m975189f4ba442ecbf67d4147307b177" ma:taxonomyFieldName="Business_x0020_Unit" ma:displayName="Business Unit" ma:default=""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06780BD-D3C2-4C32-A5D2-8D6061BADF21}">
  <ds:schemaRefs>
    <ds:schemaRef ds:uri="http://schemas.microsoft.com/sharepoint/events"/>
  </ds:schemaRefs>
</ds:datastoreItem>
</file>

<file path=customXml/itemProps2.xml><?xml version="1.0" encoding="utf-8"?>
<ds:datastoreItem xmlns:ds="http://schemas.openxmlformats.org/officeDocument/2006/customXml" ds:itemID="{7C0BC6C0-7B6D-4886-820A-3A51F212CFFB}">
  <ds:schemaRefs>
    <ds:schemaRef ds:uri="http://schemas.microsoft.com/sharepoint/v3/contenttype/forms"/>
  </ds:schemaRefs>
</ds:datastoreItem>
</file>

<file path=customXml/itemProps3.xml><?xml version="1.0" encoding="utf-8"?>
<ds:datastoreItem xmlns:ds="http://schemas.openxmlformats.org/officeDocument/2006/customXml" ds:itemID="{8519F17E-4F5A-450D-B771-D83C95A89723}">
  <ds:schemaRefs>
    <ds:schemaRef ds:uri="http://purl.org/dc/terms/"/>
    <ds:schemaRef ds:uri="http://schemas.openxmlformats.org/package/2006/metadata/core-properties"/>
    <ds:schemaRef ds:uri="a172083e-e40c-4314-b43a-827352a1ed2c"/>
    <ds:schemaRef ds:uri="http://schemas.microsoft.com/office/2006/documentManagement/types"/>
    <ds:schemaRef ds:uri="http://schemas.microsoft.com/office/infopath/2007/PartnerControls"/>
    <ds:schemaRef ds:uri="b67a7830-db79-4a49-bf27-2aff92a2201a"/>
    <ds:schemaRef ds:uri="a8f60570-4bd3-4f2b-950b-a996de8ab151"/>
    <ds:schemaRef ds:uri="http://purl.org/dc/elements/1.1/"/>
    <ds:schemaRef ds:uri="http://schemas.microsoft.com/office/2006/metadata/properties"/>
    <ds:schemaRef ds:uri="c963a4c1-1bb4-49f2-a011-9c776a7eed2a"/>
    <ds:schemaRef ds:uri="0063f72e-ace3-48fb-9c1f-5b513408b31f"/>
    <ds:schemaRef ds:uri="b413c3fd-5a3b-4239-b985-69032e371c04"/>
    <ds:schemaRef ds:uri="http://www.w3.org/XML/1998/namespace"/>
    <ds:schemaRef ds:uri="http://purl.org/dc/dcmitype/"/>
  </ds:schemaRefs>
</ds:datastoreItem>
</file>

<file path=customXml/itemProps4.xml><?xml version="1.0" encoding="utf-8"?>
<ds:datastoreItem xmlns:ds="http://schemas.openxmlformats.org/officeDocument/2006/customXml" ds:itemID="{63FB207A-0642-4DF4-8E74-D20D148D02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67a7830-db79-4a49-bf27-2aff92a2201a"/>
    <ds:schemaRef ds:uri="b413c3fd-5a3b-4239-b985-69032e371c04"/>
    <ds:schemaRef ds:uri="0063f72e-ace3-48fb-9c1f-5b513408b31f"/>
    <ds:schemaRef ds:uri="a8f60570-4bd3-4f2b-950b-a996de8ab151"/>
    <ds:schemaRef ds:uri="a172083e-e40c-4314-b43a-827352a1ed2c"/>
    <ds:schemaRef ds:uri="c963a4c1-1bb4-49f2-a011-9c776a7eed2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32</vt:i4>
      </vt:variant>
      <vt:variant>
        <vt:lpstr>Named Ranges</vt:lpstr>
      </vt:variant>
      <vt:variant>
        <vt:i4>10</vt:i4>
      </vt:variant>
    </vt:vector>
  </HeadingPairs>
  <TitlesOfParts>
    <vt:vector size="42" baseType="lpstr">
      <vt:lpstr>Source</vt:lpstr>
      <vt:lpstr>Summary</vt:lpstr>
      <vt:lpstr>Introduction</vt:lpstr>
      <vt:lpstr>About</vt:lpstr>
      <vt:lpstr>#2.1</vt:lpstr>
      <vt:lpstr>#2.2</vt:lpstr>
      <vt:lpstr>#2.3</vt:lpstr>
      <vt:lpstr>#2.4</vt:lpstr>
      <vt:lpstr>#2.5</vt:lpstr>
      <vt:lpstr>#2.6</vt:lpstr>
      <vt:lpstr>#3.1</vt:lpstr>
      <vt:lpstr>#3.2</vt:lpstr>
      <vt:lpstr>#3.3</vt:lpstr>
      <vt:lpstr>#4.1</vt:lpstr>
      <vt:lpstr>#4.1 - Reporting entities</vt:lpstr>
      <vt:lpstr>#4.1 - Government</vt:lpstr>
      <vt:lpstr>#4.1 - Company</vt:lpstr>
      <vt:lpstr>#4.2</vt:lpstr>
      <vt:lpstr>#4.3</vt:lpstr>
      <vt:lpstr>#4.4</vt:lpstr>
      <vt:lpstr>#4.5</vt:lpstr>
      <vt:lpstr>#4.6</vt:lpstr>
      <vt:lpstr>#4.7</vt:lpstr>
      <vt:lpstr>#4.8</vt:lpstr>
      <vt:lpstr>#4.9</vt:lpstr>
      <vt:lpstr>#5.1</vt:lpstr>
      <vt:lpstr>#5.2</vt:lpstr>
      <vt:lpstr>#5.3</vt:lpstr>
      <vt:lpstr>#6.1</vt:lpstr>
      <vt:lpstr>#6.2</vt:lpstr>
      <vt:lpstr>#6.3</vt:lpstr>
      <vt:lpstr>#6.4</vt:lpstr>
      <vt:lpstr>Companies_list</vt:lpstr>
      <vt:lpstr>dddd</vt:lpstr>
      <vt:lpstr>gogosx</vt:lpstr>
      <vt:lpstr>Government_entities_list</vt:lpstr>
      <vt:lpstr>over</vt:lpstr>
      <vt:lpstr>'#2.4'!Print_Area</vt:lpstr>
      <vt:lpstr>Projectname</vt:lpstr>
      <vt:lpstr>Revenue_stream_list</vt:lpstr>
      <vt:lpstr>Total_reconciled</vt:lpstr>
      <vt:lpstr>Total_revenues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EITI International Secretariat</dc:creator>
  <cp:keywords/>
  <dc:description/>
  <cp:lastModifiedBy>Nash, Michael (Business Frameworks)</cp:lastModifiedBy>
  <cp:revision/>
  <dcterms:created xsi:type="dcterms:W3CDTF">2020-07-14T03:16:31Z</dcterms:created>
  <dcterms:modified xsi:type="dcterms:W3CDTF">2021-07-01T08:48:04Z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0x010100AF04205BC74E134F8AE2CB745490979800E878CA7C8227314C85B2E30C76605C0D</vt:lpwstr>
  </property>
  <property fmtid="{D5CDD505-2E9C-101B-9397-08002B2CF9AE}" pid="3" name="Order">
    <vt:r8>281300</vt:r8>
  </property>
  <property fmtid="{D5CDD505-2E9C-101B-9397-08002B2CF9AE}" pid="4" name="xd_Signature">
    <vt:bool>false</vt:bool>
  </property>
  <property fmtid="{D5CDD505-2E9C-101B-9397-08002B2CF9AE}" pid="5" name="xd_ProgID">
    <vt:lpwstr/>
  </property>
  <property fmtid="{D5CDD505-2E9C-101B-9397-08002B2CF9AE}" pid="6" name="ComplianceAssetId">
    <vt:lpwstr/>
  </property>
  <property fmtid="{D5CDD505-2E9C-101B-9397-08002B2CF9AE}" pid="7" name="TemplateUrl">
    <vt:lpwstr/>
  </property>
  <property fmtid="{D5CDD505-2E9C-101B-9397-08002B2CF9AE}" pid="8" name="MSIP_Label_ba62f585-b40f-4ab9-bafe-39150f03d124_Enabled">
    <vt:lpwstr>true</vt:lpwstr>
  </property>
  <property fmtid="{D5CDD505-2E9C-101B-9397-08002B2CF9AE}" pid="9" name="MSIP_Label_ba62f585-b40f-4ab9-bafe-39150f03d124_SetDate">
    <vt:lpwstr>2021-03-26T12:55:27Z</vt:lpwstr>
  </property>
  <property fmtid="{D5CDD505-2E9C-101B-9397-08002B2CF9AE}" pid="10" name="MSIP_Label_ba62f585-b40f-4ab9-bafe-39150f03d124_Method">
    <vt:lpwstr>Standard</vt:lpwstr>
  </property>
  <property fmtid="{D5CDD505-2E9C-101B-9397-08002B2CF9AE}" pid="11" name="MSIP_Label_ba62f585-b40f-4ab9-bafe-39150f03d124_Name">
    <vt:lpwstr>OFFICIAL</vt:lpwstr>
  </property>
  <property fmtid="{D5CDD505-2E9C-101B-9397-08002B2CF9AE}" pid="12" name="MSIP_Label_ba62f585-b40f-4ab9-bafe-39150f03d124_SiteId">
    <vt:lpwstr>cbac7005-02c1-43eb-b497-e6492d1b2dd8</vt:lpwstr>
  </property>
  <property fmtid="{D5CDD505-2E9C-101B-9397-08002B2CF9AE}" pid="13" name="MSIP_Label_ba62f585-b40f-4ab9-bafe-39150f03d124_ActionId">
    <vt:lpwstr>1ca59762-7bb6-4eca-b947-4d0b1c14ffc6</vt:lpwstr>
  </property>
  <property fmtid="{D5CDD505-2E9C-101B-9397-08002B2CF9AE}" pid="14" name="MSIP_Label_ba62f585-b40f-4ab9-bafe-39150f03d124_ContentBits">
    <vt:lpwstr>0</vt:lpwstr>
  </property>
  <property fmtid="{D5CDD505-2E9C-101B-9397-08002B2CF9AE}" pid="15" name="Business Unit">
    <vt:lpwstr>91;#Company Law, Transparency and Tax|f73a51f8-bfcd-4e68-a033-6f422088fddd</vt:lpwstr>
  </property>
  <property fmtid="{D5CDD505-2E9C-101B-9397-08002B2CF9AE}" pid="16" name="_dlc_DocIdItemGuid">
    <vt:lpwstr>028129ab-a70b-4f7a-943d-561928caafc4</vt:lpwstr>
  </property>
</Properties>
</file>